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kkrea\Documents\New Skills Ready Network\Needs Assessment\GCRI_Phase One Instruments_BostonMA\"/>
    </mc:Choice>
  </mc:AlternateContent>
  <xr:revisionPtr revIDLastSave="0" documentId="13_ncr:1_{60E1DA93-899D-4327-9C0C-EA954412A8ED}" xr6:coauthVersionLast="47" xr6:coauthVersionMax="47" xr10:uidLastSave="{00000000-0000-0000-0000-000000000000}"/>
  <bookViews>
    <workbookView xWindow="20370" yWindow="-120" windowWidth="29040" windowHeight="15840" tabRatio="931" activeTab="10" xr2:uid="{00000000-000D-0000-FFFF-FFFF00000000}"/>
  </bookViews>
  <sheets>
    <sheet name="Overview" sheetId="1" r:id="rId1"/>
    <sheet name="1. District overview" sheetId="3" r:id="rId2"/>
    <sheet name="2. Current Pathways" sheetId="2" r:id="rId3"/>
    <sheet name="3. Pathway Enrollment" sheetId="4" r:id="rId4"/>
    <sheet name="4. Pathway Persistence" sheetId="5" r:id="rId5"/>
    <sheet name="5. Pathway Completion" sheetId="6" r:id="rId6"/>
    <sheet name="6. WBL Completion" sheetId="30" r:id="rId7"/>
    <sheet name="7. Credentials Earned" sheetId="32" r:id="rId8"/>
    <sheet name="District Dashboard" sheetId="10" r:id="rId9"/>
    <sheet name="Cluster Dashboard" sheetId="14" r:id="rId10"/>
    <sheet name="Building Dashboard" sheetId="23" r:id="rId11"/>
    <sheet name="Counts by Building" sheetId="27" state="hidden" r:id="rId12"/>
    <sheet name="Building Dashboard Feeder Data" sheetId="24" state="hidden" r:id="rId13"/>
    <sheet name="Building Demo Percents" sheetId="29" state="hidden" r:id="rId14"/>
    <sheet name="Percents by Building" sheetId="28" state="hidden" r:id="rId15"/>
    <sheet name="Counts by Cluster" sheetId="9" state="hidden" r:id="rId16"/>
    <sheet name="Percents by Cluster" sheetId="18" state="hidden" r:id="rId17"/>
    <sheet name="District Subgroup Overview" sheetId="7" state="hidden" r:id="rId18"/>
    <sheet name="Cluster Dashboard Feeder Data" sheetId="19" state="hidden" r:id="rId19"/>
    <sheet name="Answer options" sheetId="8"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4" l="1"/>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3" i="4"/>
  <c r="C100" i="30" l="1"/>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C5" i="30"/>
  <c r="A5" i="30" a="1"/>
  <c r="A5" i="30" s="1"/>
  <c r="C4" i="30"/>
  <c r="A4" i="30" a="1"/>
  <c r="A4" i="30" s="1"/>
  <c r="C3" i="30"/>
  <c r="A3" i="30" a="1"/>
  <c r="A3" i="30" s="1"/>
  <c r="AO3" i="29" l="1"/>
  <c r="AO4" i="29"/>
  <c r="AO5" i="29"/>
  <c r="AO6" i="29"/>
  <c r="AO7" i="29"/>
  <c r="AO8" i="29"/>
  <c r="AO9" i="29"/>
  <c r="AO10" i="29"/>
  <c r="AO11" i="29"/>
  <c r="AO12" i="29"/>
  <c r="AO13" i="29"/>
  <c r="AO14" i="29"/>
  <c r="AO2" i="29"/>
  <c r="AN3" i="29"/>
  <c r="AN4" i="29"/>
  <c r="AN5" i="29"/>
  <c r="AN6" i="29"/>
  <c r="AN7" i="29"/>
  <c r="AN8" i="29"/>
  <c r="AN9" i="29"/>
  <c r="AN10" i="29"/>
  <c r="AN11" i="29"/>
  <c r="AN12" i="29"/>
  <c r="AN13" i="29"/>
  <c r="AN14" i="29"/>
  <c r="AN2" i="29"/>
  <c r="AM3" i="29"/>
  <c r="AM4" i="29"/>
  <c r="AM5" i="29"/>
  <c r="AM6" i="29"/>
  <c r="AM7" i="29"/>
  <c r="AM8" i="29"/>
  <c r="AM9" i="29"/>
  <c r="AM10" i="29"/>
  <c r="AM11" i="29"/>
  <c r="AM12" i="29"/>
  <c r="AM13" i="29"/>
  <c r="AM14" i="29"/>
  <c r="AM2" i="29"/>
  <c r="AL3" i="29"/>
  <c r="AL4" i="29"/>
  <c r="AL5" i="29"/>
  <c r="AL6" i="29"/>
  <c r="AL7" i="29"/>
  <c r="AL8" i="29"/>
  <c r="AL9" i="29"/>
  <c r="AL10" i="29"/>
  <c r="AL11" i="29"/>
  <c r="AL12" i="29"/>
  <c r="AL13" i="29"/>
  <c r="AL14" i="29"/>
  <c r="AL2" i="29"/>
  <c r="AK3" i="29"/>
  <c r="AK4" i="29"/>
  <c r="AK5" i="29"/>
  <c r="AK6" i="29"/>
  <c r="AK7" i="29"/>
  <c r="AK8" i="29"/>
  <c r="AK9" i="29"/>
  <c r="AK10" i="29"/>
  <c r="AK11" i="29"/>
  <c r="AK12" i="29"/>
  <c r="AK13" i="29"/>
  <c r="AK14" i="29"/>
  <c r="AK2" i="29"/>
  <c r="AJ3" i="29"/>
  <c r="AJ4" i="29"/>
  <c r="AJ5" i="29"/>
  <c r="AJ6" i="29"/>
  <c r="AJ7" i="29"/>
  <c r="AJ8" i="29"/>
  <c r="AJ9" i="29"/>
  <c r="AJ10" i="29"/>
  <c r="AJ11" i="29"/>
  <c r="AJ12" i="29"/>
  <c r="AJ13" i="29"/>
  <c r="AJ14" i="29"/>
  <c r="AJ2" i="29"/>
  <c r="AI3" i="29"/>
  <c r="AI4" i="29"/>
  <c r="AI5" i="29"/>
  <c r="AI6" i="29"/>
  <c r="AI7" i="29"/>
  <c r="AI8" i="29"/>
  <c r="AI9" i="29"/>
  <c r="AI10" i="29"/>
  <c r="AI11" i="29"/>
  <c r="AI12" i="29"/>
  <c r="AI13" i="29"/>
  <c r="AI14" i="29"/>
  <c r="AI2" i="29"/>
  <c r="AH3" i="29"/>
  <c r="AH4" i="29"/>
  <c r="AH5" i="29"/>
  <c r="AH6" i="29"/>
  <c r="AH7" i="29"/>
  <c r="AH8" i="29"/>
  <c r="AH9" i="29"/>
  <c r="AH10" i="29"/>
  <c r="AH11" i="29"/>
  <c r="AH12" i="29"/>
  <c r="AH13" i="29"/>
  <c r="AH14" i="29"/>
  <c r="AH2" i="29"/>
  <c r="AG3" i="29"/>
  <c r="AG4" i="29"/>
  <c r="AG5" i="29"/>
  <c r="AG6" i="29"/>
  <c r="AG7" i="29"/>
  <c r="AG8" i="29"/>
  <c r="AG9" i="29"/>
  <c r="AG10" i="29"/>
  <c r="AG11" i="29"/>
  <c r="AG12" i="29"/>
  <c r="AG13" i="29"/>
  <c r="AG14" i="29"/>
  <c r="AG2" i="29"/>
  <c r="AF3" i="29"/>
  <c r="AF4" i="29"/>
  <c r="AF5" i="29"/>
  <c r="AF6" i="29"/>
  <c r="AF7" i="29"/>
  <c r="AF8" i="29"/>
  <c r="AF9" i="29"/>
  <c r="AF10" i="29"/>
  <c r="AF11" i="29"/>
  <c r="AF12" i="29"/>
  <c r="AF13" i="29"/>
  <c r="AF14" i="29"/>
  <c r="AF2" i="29"/>
  <c r="AE3" i="29"/>
  <c r="AE4" i="29"/>
  <c r="AE5" i="29"/>
  <c r="AE6" i="29"/>
  <c r="AE7" i="29"/>
  <c r="AE8" i="29"/>
  <c r="AE9" i="29"/>
  <c r="AE10" i="29"/>
  <c r="AE11" i="29"/>
  <c r="AE12" i="29"/>
  <c r="AE13" i="29"/>
  <c r="AE14" i="29"/>
  <c r="AE2" i="29"/>
  <c r="AD3" i="29"/>
  <c r="AD4" i="29"/>
  <c r="AD5" i="29"/>
  <c r="AD6" i="29"/>
  <c r="AD7" i="29"/>
  <c r="AD8" i="29"/>
  <c r="AD9" i="29"/>
  <c r="AD10" i="29"/>
  <c r="AD11" i="29"/>
  <c r="AD12" i="29"/>
  <c r="AD13" i="29"/>
  <c r="AD14" i="29"/>
  <c r="AD2" i="29"/>
  <c r="AC3" i="29"/>
  <c r="AC4" i="29"/>
  <c r="AC5" i="29"/>
  <c r="AC6" i="29"/>
  <c r="AC7" i="29"/>
  <c r="AC8" i="29"/>
  <c r="AC9" i="29"/>
  <c r="AC10" i="29"/>
  <c r="AC11" i="29"/>
  <c r="AC12" i="29"/>
  <c r="AC13" i="29"/>
  <c r="AC14" i="29"/>
  <c r="AC2" i="29"/>
  <c r="AB3" i="29"/>
  <c r="AB4" i="29"/>
  <c r="AB5" i="29"/>
  <c r="AB6" i="29"/>
  <c r="AB7" i="29"/>
  <c r="AB8" i="29"/>
  <c r="AB9" i="29"/>
  <c r="AB10" i="29"/>
  <c r="AB11" i="29"/>
  <c r="AB12" i="29"/>
  <c r="AB13" i="29"/>
  <c r="AB14" i="29"/>
  <c r="AB2" i="29"/>
  <c r="AA3" i="29"/>
  <c r="AA4" i="29"/>
  <c r="AA5" i="29"/>
  <c r="AA6" i="29"/>
  <c r="AA7" i="29"/>
  <c r="AA8" i="29"/>
  <c r="AA9" i="29"/>
  <c r="AA10" i="29"/>
  <c r="AA11" i="29"/>
  <c r="AA12" i="29"/>
  <c r="AA13" i="29"/>
  <c r="AA14" i="29"/>
  <c r="AA2" i="29"/>
  <c r="Z3" i="29"/>
  <c r="Z4" i="29"/>
  <c r="Z5" i="29"/>
  <c r="Z6" i="29"/>
  <c r="Z7" i="29"/>
  <c r="Z8" i="29"/>
  <c r="Z9" i="29"/>
  <c r="Z10" i="29"/>
  <c r="Z11" i="29"/>
  <c r="Z12" i="29"/>
  <c r="Z13" i="29"/>
  <c r="Z14" i="29"/>
  <c r="Z2" i="29"/>
  <c r="Y3" i="29"/>
  <c r="Y4" i="29"/>
  <c r="Y5" i="29"/>
  <c r="Y6" i="29"/>
  <c r="Y7" i="29"/>
  <c r="Y8" i="29"/>
  <c r="Y9" i="29"/>
  <c r="Y10" i="29"/>
  <c r="Y11" i="29"/>
  <c r="Y12" i="29"/>
  <c r="Y13" i="29"/>
  <c r="Y14" i="29"/>
  <c r="Y2" i="29"/>
  <c r="X3" i="29"/>
  <c r="X4" i="29"/>
  <c r="X5" i="29"/>
  <c r="X6" i="29"/>
  <c r="X7" i="29"/>
  <c r="X8" i="29"/>
  <c r="X9" i="29"/>
  <c r="X10" i="29"/>
  <c r="X11" i="29"/>
  <c r="X12" i="29"/>
  <c r="X13" i="29"/>
  <c r="X14" i="29"/>
  <c r="X2" i="29"/>
  <c r="W3" i="29"/>
  <c r="W4" i="29"/>
  <c r="W5" i="29"/>
  <c r="W6" i="29"/>
  <c r="W7" i="29"/>
  <c r="W8" i="29"/>
  <c r="W9" i="29"/>
  <c r="W10" i="29"/>
  <c r="W11" i="29"/>
  <c r="W12" i="29"/>
  <c r="W13" i="29"/>
  <c r="W14" i="29"/>
  <c r="W2" i="29"/>
  <c r="V3" i="29"/>
  <c r="V4" i="29"/>
  <c r="V5" i="29"/>
  <c r="V6" i="29"/>
  <c r="V7" i="29"/>
  <c r="V8" i="29"/>
  <c r="V9" i="29"/>
  <c r="V10" i="29"/>
  <c r="V11" i="29"/>
  <c r="V12" i="29"/>
  <c r="V13" i="29"/>
  <c r="V14" i="29"/>
  <c r="V2" i="29"/>
  <c r="U3" i="29"/>
  <c r="U4" i="29"/>
  <c r="U5" i="29"/>
  <c r="U6" i="29"/>
  <c r="U7" i="29"/>
  <c r="U8" i="29"/>
  <c r="U9" i="29"/>
  <c r="U10" i="29"/>
  <c r="U11" i="29"/>
  <c r="U12" i="29"/>
  <c r="U13" i="29"/>
  <c r="U14" i="29"/>
  <c r="U2" i="29"/>
  <c r="T3" i="29"/>
  <c r="T4" i="29"/>
  <c r="T5" i="29"/>
  <c r="T6" i="29"/>
  <c r="T7" i="29"/>
  <c r="T8" i="29"/>
  <c r="T9" i="29"/>
  <c r="T10" i="29"/>
  <c r="T11" i="29"/>
  <c r="T12" i="29"/>
  <c r="T13" i="29"/>
  <c r="T14" i="29"/>
  <c r="T2" i="29"/>
  <c r="S3" i="29"/>
  <c r="S4" i="29"/>
  <c r="S5" i="29"/>
  <c r="S6" i="29"/>
  <c r="S7" i="29"/>
  <c r="S8" i="29"/>
  <c r="S9" i="29"/>
  <c r="S10" i="29"/>
  <c r="S11" i="29"/>
  <c r="S12" i="29"/>
  <c r="S13" i="29"/>
  <c r="S14" i="29"/>
  <c r="S2" i="29"/>
  <c r="R3" i="29"/>
  <c r="R4" i="29"/>
  <c r="R5" i="29"/>
  <c r="R6" i="29"/>
  <c r="R7" i="29"/>
  <c r="R8" i="29"/>
  <c r="R9" i="29"/>
  <c r="R10" i="29"/>
  <c r="R11" i="29"/>
  <c r="R12" i="29"/>
  <c r="R13" i="29"/>
  <c r="R14" i="29"/>
  <c r="R2" i="29"/>
  <c r="Q3" i="29"/>
  <c r="Q4" i="29"/>
  <c r="Q5" i="29"/>
  <c r="Q6" i="29"/>
  <c r="Q7" i="29"/>
  <c r="Q8" i="29"/>
  <c r="Q9" i="29"/>
  <c r="Q10" i="29"/>
  <c r="Q11" i="29"/>
  <c r="Q12" i="29"/>
  <c r="Q13" i="29"/>
  <c r="Q14" i="29"/>
  <c r="Q2" i="29"/>
  <c r="P3" i="29"/>
  <c r="P4" i="29"/>
  <c r="P5" i="29"/>
  <c r="P6" i="29"/>
  <c r="P7" i="29"/>
  <c r="P8" i="29"/>
  <c r="P9" i="29"/>
  <c r="P10" i="29"/>
  <c r="P11" i="29"/>
  <c r="P12" i="29"/>
  <c r="P13" i="29"/>
  <c r="P14" i="29"/>
  <c r="P2" i="29"/>
  <c r="O3" i="29"/>
  <c r="O4" i="29"/>
  <c r="O5" i="29"/>
  <c r="O6" i="29"/>
  <c r="O7" i="29"/>
  <c r="O8" i="29"/>
  <c r="O9" i="29"/>
  <c r="O10" i="29"/>
  <c r="O11" i="29"/>
  <c r="O12" i="29"/>
  <c r="O13" i="29"/>
  <c r="O14" i="29"/>
  <c r="O2" i="29"/>
  <c r="N3" i="29"/>
  <c r="N4" i="29"/>
  <c r="N5" i="29"/>
  <c r="N6" i="29"/>
  <c r="N7" i="29"/>
  <c r="N8" i="29"/>
  <c r="N9" i="29"/>
  <c r="N10" i="29"/>
  <c r="N11" i="29"/>
  <c r="N12" i="29"/>
  <c r="N13" i="29"/>
  <c r="N14" i="29"/>
  <c r="N2" i="29"/>
  <c r="M3" i="29"/>
  <c r="M4" i="29"/>
  <c r="M5" i="29"/>
  <c r="M6" i="29"/>
  <c r="M7" i="29"/>
  <c r="M8" i="29"/>
  <c r="M9" i="29"/>
  <c r="M10" i="29"/>
  <c r="M11" i="29"/>
  <c r="M12" i="29"/>
  <c r="M13" i="29"/>
  <c r="M14" i="29"/>
  <c r="M2" i="29"/>
  <c r="L3" i="29"/>
  <c r="L4" i="29"/>
  <c r="L5" i="29"/>
  <c r="L6" i="29"/>
  <c r="L7" i="29"/>
  <c r="L8" i="29"/>
  <c r="L9" i="29"/>
  <c r="L10" i="29"/>
  <c r="L11" i="29"/>
  <c r="L12" i="29"/>
  <c r="L13" i="29"/>
  <c r="L14" i="29"/>
  <c r="L2" i="29"/>
  <c r="K3" i="29"/>
  <c r="K4" i="29"/>
  <c r="K5" i="29"/>
  <c r="K6" i="29"/>
  <c r="K7" i="29"/>
  <c r="K8" i="29"/>
  <c r="K9" i="29"/>
  <c r="K10" i="29"/>
  <c r="K11" i="29"/>
  <c r="K12" i="29"/>
  <c r="K13" i="29"/>
  <c r="K14" i="29"/>
  <c r="K2" i="29"/>
  <c r="J3" i="29"/>
  <c r="J4" i="29"/>
  <c r="J5" i="29"/>
  <c r="J6" i="29"/>
  <c r="J7" i="29"/>
  <c r="J8" i="29"/>
  <c r="J9" i="29"/>
  <c r="J10" i="29"/>
  <c r="J11" i="29"/>
  <c r="J12" i="29"/>
  <c r="J13" i="29"/>
  <c r="J14" i="29"/>
  <c r="J2" i="29"/>
  <c r="I3" i="29"/>
  <c r="I4" i="29"/>
  <c r="I5" i="29"/>
  <c r="I6" i="29"/>
  <c r="I7" i="29"/>
  <c r="I8" i="29"/>
  <c r="I9" i="29"/>
  <c r="I10" i="29"/>
  <c r="I11" i="29"/>
  <c r="I12" i="29"/>
  <c r="I13" i="29"/>
  <c r="I14" i="29"/>
  <c r="I2" i="29"/>
  <c r="H3" i="29"/>
  <c r="H4" i="29"/>
  <c r="H5" i="29"/>
  <c r="H6" i="29"/>
  <c r="H7" i="29"/>
  <c r="H8" i="29"/>
  <c r="H9" i="29"/>
  <c r="H10" i="29"/>
  <c r="H11" i="29"/>
  <c r="H12" i="29"/>
  <c r="H13" i="29"/>
  <c r="H14" i="29"/>
  <c r="H2" i="29"/>
  <c r="G3" i="29"/>
  <c r="G4" i="29"/>
  <c r="G5" i="29"/>
  <c r="G6" i="29"/>
  <c r="G7" i="29"/>
  <c r="G8" i="29"/>
  <c r="G9" i="29"/>
  <c r="G10" i="29"/>
  <c r="G11" i="29"/>
  <c r="G12" i="29"/>
  <c r="G13" i="29"/>
  <c r="G14" i="29"/>
  <c r="G2" i="29"/>
  <c r="F3" i="29"/>
  <c r="F4" i="29"/>
  <c r="F5" i="29"/>
  <c r="F6" i="29"/>
  <c r="F7" i="29"/>
  <c r="F8" i="29"/>
  <c r="F9" i="29"/>
  <c r="F10" i="29"/>
  <c r="F11" i="29"/>
  <c r="F12" i="29"/>
  <c r="F13" i="29"/>
  <c r="F14" i="29"/>
  <c r="F2" i="29"/>
  <c r="E3" i="29"/>
  <c r="E4" i="29"/>
  <c r="E5" i="29"/>
  <c r="E6" i="29"/>
  <c r="E7" i="29"/>
  <c r="E8" i="29"/>
  <c r="E9" i="29"/>
  <c r="E10" i="29"/>
  <c r="E11" i="29"/>
  <c r="E12" i="29"/>
  <c r="E13" i="29"/>
  <c r="E14" i="29"/>
  <c r="E2" i="29"/>
  <c r="D3" i="29"/>
  <c r="D4" i="29"/>
  <c r="D5" i="29"/>
  <c r="D6" i="29"/>
  <c r="D7" i="29"/>
  <c r="D8" i="29"/>
  <c r="D9" i="29"/>
  <c r="D10" i="29"/>
  <c r="D11" i="29"/>
  <c r="D12" i="29"/>
  <c r="D13" i="29"/>
  <c r="D14" i="29"/>
  <c r="D2" i="29"/>
  <c r="C3" i="29"/>
  <c r="C4" i="29"/>
  <c r="C5" i="29"/>
  <c r="C6" i="29"/>
  <c r="C7" i="29"/>
  <c r="C8" i="29"/>
  <c r="C9" i="29"/>
  <c r="C10" i="29"/>
  <c r="C11" i="29"/>
  <c r="C12" i="29"/>
  <c r="C13" i="29"/>
  <c r="C14" i="29"/>
  <c r="C2" i="29"/>
  <c r="B3" i="29"/>
  <c r="B4" i="29"/>
  <c r="B5" i="29"/>
  <c r="B6" i="29"/>
  <c r="B7" i="29"/>
  <c r="B8" i="29"/>
  <c r="B9" i="29"/>
  <c r="B10" i="29"/>
  <c r="B11" i="29"/>
  <c r="B12" i="29"/>
  <c r="B13" i="29"/>
  <c r="B14" i="29"/>
  <c r="B2" i="29"/>
  <c r="D1" i="28" l="1" a="1"/>
  <c r="D1" i="28" s="1"/>
  <c r="D1" i="27" a="1"/>
  <c r="D1" i="27" s="1"/>
  <c r="C40" i="27"/>
  <c r="C39" i="27"/>
  <c r="C38" i="27"/>
  <c r="C37" i="27"/>
  <c r="C36" i="27"/>
  <c r="C35" i="27"/>
  <c r="C34" i="27"/>
  <c r="C33" i="27"/>
  <c r="C32" i="27"/>
  <c r="C31" i="27"/>
  <c r="C30" i="27"/>
  <c r="C29" i="27"/>
  <c r="C28" i="27"/>
  <c r="C28" i="28" s="1"/>
  <c r="C27" i="27"/>
  <c r="C26" i="27"/>
  <c r="C25" i="27"/>
  <c r="C24" i="27"/>
  <c r="C23" i="27"/>
  <c r="C22" i="27"/>
  <c r="C21" i="27"/>
  <c r="C20" i="27"/>
  <c r="C19" i="27"/>
  <c r="C18" i="27"/>
  <c r="C17" i="27"/>
  <c r="C16" i="27"/>
  <c r="C15" i="27"/>
  <c r="C15" i="28" s="1"/>
  <c r="C14" i="27"/>
  <c r="C13" i="27"/>
  <c r="C12" i="27"/>
  <c r="C11" i="27"/>
  <c r="C10" i="27"/>
  <c r="C9" i="27"/>
  <c r="C8" i="27"/>
  <c r="C7" i="27"/>
  <c r="C6" i="27"/>
  <c r="C5" i="27"/>
  <c r="C4" i="27"/>
  <c r="C3" i="27"/>
  <c r="C2" i="27"/>
  <c r="C39" i="28" l="1"/>
  <c r="C3" i="28"/>
  <c r="C13" i="28"/>
  <c r="C29" i="28"/>
  <c r="C5" i="28"/>
  <c r="C6" i="28"/>
  <c r="C4" i="28"/>
  <c r="C21" i="28"/>
  <c r="C14" i="28"/>
  <c r="C22" i="28"/>
  <c r="C8" i="28"/>
  <c r="C16" i="28"/>
  <c r="C24" i="28"/>
  <c r="C9" i="28"/>
  <c r="C17" i="28"/>
  <c r="C30" i="28"/>
  <c r="C32" i="28"/>
  <c r="C25" i="28"/>
  <c r="C12" i="28"/>
  <c r="C37" i="28"/>
  <c r="C38" i="28"/>
  <c r="C7" i="28"/>
  <c r="C40" i="28"/>
  <c r="C33" i="28"/>
  <c r="C10" i="28"/>
  <c r="C18" i="28"/>
  <c r="C26" i="28"/>
  <c r="C34" i="28"/>
  <c r="C11" i="28"/>
  <c r="C27" i="28"/>
  <c r="C35" i="28"/>
  <c r="C2" i="28"/>
  <c r="C19" i="28"/>
  <c r="C20" i="28"/>
  <c r="C36" i="28"/>
  <c r="C23" i="28"/>
  <c r="C31" i="28"/>
  <c r="B1" i="24"/>
  <c r="K3" i="19"/>
  <c r="J16" i="19"/>
  <c r="J15" i="19"/>
  <c r="J14" i="19"/>
  <c r="J13" i="19"/>
  <c r="J12" i="19"/>
  <c r="J11" i="19"/>
  <c r="J10" i="19"/>
  <c r="J9" i="19"/>
  <c r="J8" i="19"/>
  <c r="J7" i="19"/>
  <c r="J6" i="19"/>
  <c r="J5" i="19"/>
  <c r="J4" i="19"/>
  <c r="F4" i="19"/>
  <c r="I4" i="19" a="1"/>
  <c r="I4" i="19" s="1"/>
  <c r="J16" i="7"/>
  <c r="J15" i="7"/>
  <c r="J14" i="7"/>
  <c r="J13" i="7"/>
  <c r="J12" i="7"/>
  <c r="J11" i="7"/>
  <c r="J10" i="7"/>
  <c r="J9" i="7"/>
  <c r="J8" i="7"/>
  <c r="J7" i="7"/>
  <c r="J6" i="7"/>
  <c r="J5" i="7"/>
  <c r="J4" i="7"/>
  <c r="K4" i="7"/>
  <c r="K5" i="7"/>
  <c r="K6" i="7"/>
  <c r="K7" i="7"/>
  <c r="K8" i="7"/>
  <c r="K9" i="7"/>
  <c r="K10" i="7"/>
  <c r="K11" i="7"/>
  <c r="K12" i="7"/>
  <c r="K13" i="7"/>
  <c r="K14" i="7"/>
  <c r="K15" i="7"/>
  <c r="K16" i="7"/>
  <c r="H16" i="7"/>
  <c r="H15" i="7"/>
  <c r="H14" i="7"/>
  <c r="H13" i="7"/>
  <c r="H12" i="7"/>
  <c r="H11" i="7"/>
  <c r="H10" i="7"/>
  <c r="H9" i="7"/>
  <c r="H8" i="7"/>
  <c r="H7" i="7"/>
  <c r="H6" i="7"/>
  <c r="H5" i="7"/>
  <c r="H4" i="7"/>
  <c r="F4" i="7"/>
  <c r="D4" i="7" s="1"/>
  <c r="F5" i="7"/>
  <c r="D5" i="7" s="1"/>
  <c r="F16" i="7"/>
  <c r="D16" i="7" s="1"/>
  <c r="F15" i="7"/>
  <c r="D15" i="7" s="1"/>
  <c r="F14" i="7"/>
  <c r="D14" i="7" s="1"/>
  <c r="F13" i="7"/>
  <c r="D13" i="7" s="1"/>
  <c r="F12" i="7"/>
  <c r="D12" i="7" s="1"/>
  <c r="F11" i="7"/>
  <c r="D11" i="7" s="1"/>
  <c r="F10" i="7"/>
  <c r="D10" i="7" s="1"/>
  <c r="F9" i="7"/>
  <c r="D9" i="7" s="1"/>
  <c r="F8" i="7"/>
  <c r="D8" i="7" s="1"/>
  <c r="F7" i="7"/>
  <c r="D7" i="7" s="1"/>
  <c r="F6" i="7"/>
  <c r="D6" i="7" s="1"/>
  <c r="S2" i="4" a="1"/>
  <c r="S2" i="4" s="1"/>
  <c r="R2" i="4" a="1"/>
  <c r="R2" i="4" s="1"/>
  <c r="Q2" i="4" a="1"/>
  <c r="Q2" i="4" s="1"/>
  <c r="G3" i="19"/>
  <c r="F16" i="19"/>
  <c r="F15" i="19"/>
  <c r="F14" i="19"/>
  <c r="F12" i="19"/>
  <c r="F13" i="19"/>
  <c r="F11" i="19"/>
  <c r="F10" i="19"/>
  <c r="F9" i="19"/>
  <c r="F8" i="19"/>
  <c r="F7" i="19"/>
  <c r="F6" i="19"/>
  <c r="F5" i="19"/>
  <c r="E4" i="19" a="1"/>
  <c r="E4" i="19" s="1"/>
  <c r="C3" i="19"/>
  <c r="I4" i="7"/>
  <c r="C40" i="9"/>
  <c r="C39" i="9"/>
  <c r="C38" i="9"/>
  <c r="C37" i="9"/>
  <c r="C36" i="9"/>
  <c r="C35" i="9"/>
  <c r="C34" i="9"/>
  <c r="C33" i="9"/>
  <c r="C32" i="9"/>
  <c r="C31" i="9"/>
  <c r="C30" i="9"/>
  <c r="C29" i="9"/>
  <c r="C28" i="9"/>
  <c r="C27" i="9"/>
  <c r="C26" i="9"/>
  <c r="C25" i="9"/>
  <c r="C24" i="9"/>
  <c r="C23" i="9"/>
  <c r="C22" i="9"/>
  <c r="C21" i="9"/>
  <c r="C20" i="9"/>
  <c r="C19" i="9"/>
  <c r="C18" i="9"/>
  <c r="C17" i="9"/>
  <c r="C16" i="9"/>
  <c r="C15" i="9"/>
  <c r="C15" i="18" s="1"/>
  <c r="C14" i="9"/>
  <c r="C13" i="9"/>
  <c r="C12" i="9"/>
  <c r="C11" i="9"/>
  <c r="C10" i="9"/>
  <c r="C9" i="9"/>
  <c r="C8" i="9"/>
  <c r="C7" i="9"/>
  <c r="C6" i="9"/>
  <c r="C5" i="9"/>
  <c r="C4" i="9"/>
  <c r="C3" i="9"/>
  <c r="C2" i="9"/>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A5" i="6" a="1"/>
  <c r="A5" i="6" s="1"/>
  <c r="A4" i="6" a="1"/>
  <c r="A4" i="6" s="1"/>
  <c r="A3" i="6" a="1"/>
  <c r="A3" i="6" s="1"/>
  <c r="A5" i="5" a="1"/>
  <c r="A5" i="5" s="1"/>
  <c r="A4" i="5" a="1"/>
  <c r="A4" i="5" s="1"/>
  <c r="A3" i="5" a="1"/>
  <c r="A3" i="5" s="1"/>
  <c r="I16" i="7"/>
  <c r="I15" i="7"/>
  <c r="I14" i="7"/>
  <c r="I13" i="7"/>
  <c r="I12" i="7"/>
  <c r="I11" i="7"/>
  <c r="I10" i="7"/>
  <c r="I9" i="7"/>
  <c r="I8" i="7"/>
  <c r="I7" i="7"/>
  <c r="I6" i="7"/>
  <c r="I5" i="7"/>
  <c r="G16" i="7"/>
  <c r="G15" i="7"/>
  <c r="E15" i="7"/>
  <c r="G14" i="7"/>
  <c r="G13" i="7"/>
  <c r="G12" i="7"/>
  <c r="G11" i="7"/>
  <c r="G10" i="7"/>
  <c r="G9" i="7"/>
  <c r="G8" i="7"/>
  <c r="G7" i="7"/>
  <c r="G6" i="7"/>
  <c r="G5" i="7"/>
  <c r="E5" i="7"/>
  <c r="E7" i="7"/>
  <c r="E10" i="7"/>
  <c r="E12" i="7"/>
  <c r="C13" i="7"/>
  <c r="E14" i="7"/>
  <c r="E16" i="7"/>
  <c r="C12" i="7"/>
  <c r="C36" i="18" l="1"/>
  <c r="E39" i="9"/>
  <c r="C20" i="18"/>
  <c r="C13" i="18"/>
  <c r="C21" i="18"/>
  <c r="G4" i="7"/>
  <c r="C22" i="18"/>
  <c r="C14" i="18"/>
  <c r="C16" i="19" s="1"/>
  <c r="C5" i="7"/>
  <c r="C7" i="18"/>
  <c r="C9" i="19" s="1"/>
  <c r="C23" i="18"/>
  <c r="C11" i="7"/>
  <c r="C16" i="7"/>
  <c r="C9" i="7"/>
  <c r="C35" i="18"/>
  <c r="Q3" i="9"/>
  <c r="C8" i="7"/>
  <c r="G26" i="9"/>
  <c r="C4" i="18"/>
  <c r="C6" i="19" s="1"/>
  <c r="E13" i="7"/>
  <c r="E6" i="7"/>
  <c r="C6" i="7"/>
  <c r="C29" i="18"/>
  <c r="C15" i="7"/>
  <c r="C3" i="18"/>
  <c r="C5" i="19" s="1"/>
  <c r="C10" i="7"/>
  <c r="C12" i="19"/>
  <c r="C8" i="18"/>
  <c r="C10" i="19" s="1"/>
  <c r="D5" i="24" a="1"/>
  <c r="D5" i="24" s="1"/>
  <c r="C30" i="18"/>
  <c r="E9" i="7"/>
  <c r="E8" i="7"/>
  <c r="C9" i="18"/>
  <c r="C11" i="19" s="1"/>
  <c r="B4" i="7" a="1"/>
  <c r="B4" i="7" s="1"/>
  <c r="E11" i="7"/>
  <c r="C5" i="18"/>
  <c r="C7" i="19" s="1"/>
  <c r="I13" i="9"/>
  <c r="C10" i="18"/>
  <c r="C25" i="18"/>
  <c r="C15" i="19"/>
  <c r="C6" i="18"/>
  <c r="C8" i="19" s="1"/>
  <c r="C11" i="18"/>
  <c r="C13" i="19" s="1"/>
  <c r="C33" i="18"/>
  <c r="C14" i="7"/>
  <c r="C37" i="18"/>
  <c r="C31" i="18"/>
  <c r="C7" i="7"/>
  <c r="E4" i="7"/>
  <c r="C4" i="7"/>
  <c r="C12" i="18"/>
  <c r="C14" i="19" s="1"/>
  <c r="L4" i="9"/>
  <c r="M8" i="9"/>
  <c r="J22" i="9"/>
  <c r="R36" i="9"/>
  <c r="S16" i="9"/>
  <c r="N13" i="9"/>
  <c r="J4" i="9"/>
  <c r="D22" i="9"/>
  <c r="M26" i="9"/>
  <c r="D6" i="9"/>
  <c r="K8" i="9"/>
  <c r="P8" i="9"/>
  <c r="F22" i="9"/>
  <c r="Q5" i="9"/>
  <c r="P24" i="9"/>
  <c r="D36" i="9"/>
  <c r="D2" i="9"/>
  <c r="G10" i="9"/>
  <c r="R4" i="9"/>
  <c r="P29" i="9"/>
  <c r="D11" i="9"/>
  <c r="D9" i="9"/>
  <c r="D9" i="18" s="1"/>
  <c r="F13" i="9"/>
  <c r="G4" i="9"/>
  <c r="J10" i="9"/>
  <c r="L9" i="9"/>
  <c r="O3" i="9"/>
  <c r="P11" i="9"/>
  <c r="R11" i="9"/>
  <c r="F26" i="9"/>
  <c r="H25" i="9"/>
  <c r="N25" i="9"/>
  <c r="R16" i="9"/>
  <c r="N33" i="9"/>
  <c r="H39" i="9"/>
  <c r="S40" i="9"/>
  <c r="D3" i="9"/>
  <c r="D5" i="9"/>
  <c r="F12" i="9"/>
  <c r="I3" i="9"/>
  <c r="J6" i="9"/>
  <c r="J7" i="9"/>
  <c r="K14" i="9"/>
  <c r="M4" i="9"/>
  <c r="L6" i="9"/>
  <c r="O7" i="9"/>
  <c r="P10" i="9"/>
  <c r="R6" i="9"/>
  <c r="D27" i="9"/>
  <c r="D27" i="18" s="1"/>
  <c r="D17" i="9"/>
  <c r="G18" i="9"/>
  <c r="I23" i="9"/>
  <c r="L24" i="9"/>
  <c r="O24" i="9"/>
  <c r="Q25" i="9"/>
  <c r="N37" i="9"/>
  <c r="E29" i="9"/>
  <c r="S37" i="9"/>
  <c r="D12" i="9"/>
  <c r="H2" i="9"/>
  <c r="I8" i="9"/>
  <c r="N3" i="9"/>
  <c r="Q9" i="9"/>
  <c r="E25" i="9"/>
  <c r="K25" i="9"/>
  <c r="H5" i="9"/>
  <c r="E11" i="9"/>
  <c r="E14" i="9"/>
  <c r="F2" i="9"/>
  <c r="F2" i="18" s="1"/>
  <c r="I10" i="9"/>
  <c r="H11" i="9"/>
  <c r="K12" i="9"/>
  <c r="K3" i="9"/>
  <c r="M7" i="9"/>
  <c r="N7" i="9"/>
  <c r="P13" i="9"/>
  <c r="O12" i="9"/>
  <c r="Q6" i="9"/>
  <c r="E15" i="9"/>
  <c r="R8" i="9"/>
  <c r="G24" i="9"/>
  <c r="J16" i="9"/>
  <c r="M24" i="9"/>
  <c r="M35" i="9"/>
  <c r="O37" i="9"/>
  <c r="I39" i="9"/>
  <c r="Q23" i="9"/>
  <c r="S25" i="9"/>
  <c r="P25" i="9"/>
  <c r="P23" i="9"/>
  <c r="O22" i="9"/>
  <c r="N24" i="9"/>
  <c r="N26" i="9"/>
  <c r="L27" i="9"/>
  <c r="L22" i="9"/>
  <c r="K22" i="9"/>
  <c r="J26" i="9"/>
  <c r="I26" i="9"/>
  <c r="I27" i="9"/>
  <c r="H16" i="9"/>
  <c r="G17" i="9"/>
  <c r="G23" i="9"/>
  <c r="F27" i="9"/>
  <c r="F16" i="9"/>
  <c r="F21" i="9"/>
  <c r="D24" i="9"/>
  <c r="D20" i="9"/>
  <c r="D16" i="9"/>
  <c r="E20" i="9"/>
  <c r="Q27" i="9"/>
  <c r="R22" i="9"/>
  <c r="P26" i="9"/>
  <c r="P27" i="9"/>
  <c r="O27" i="9"/>
  <c r="N16" i="9"/>
  <c r="M25" i="9"/>
  <c r="L23" i="9"/>
  <c r="K26" i="9"/>
  <c r="K23" i="9"/>
  <c r="J24" i="9"/>
  <c r="I24" i="9"/>
  <c r="H27" i="9"/>
  <c r="H23" i="9"/>
  <c r="G21" i="9"/>
  <c r="G15" i="9"/>
  <c r="F18" i="9"/>
  <c r="F15" i="9"/>
  <c r="F20" i="9"/>
  <c r="E19" i="9"/>
  <c r="E26" i="9"/>
  <c r="E21" i="9"/>
  <c r="E23" i="9"/>
  <c r="D26" i="9"/>
  <c r="L38" i="9"/>
  <c r="L35" i="9"/>
  <c r="D32" i="9"/>
  <c r="D29" i="9"/>
  <c r="D29" i="18" s="1"/>
  <c r="K39" i="9"/>
  <c r="K37" i="9"/>
  <c r="K35" i="9"/>
  <c r="J40" i="9"/>
  <c r="J38" i="9"/>
  <c r="J36" i="9"/>
  <c r="I40" i="9"/>
  <c r="I38" i="9"/>
  <c r="I36" i="9"/>
  <c r="Q40" i="9"/>
  <c r="H40" i="9"/>
  <c r="H38" i="9"/>
  <c r="H36" i="9"/>
  <c r="H29" i="9"/>
  <c r="O39" i="9"/>
  <c r="O35" i="9"/>
  <c r="F39" i="9"/>
  <c r="F37" i="9"/>
  <c r="F35" i="9"/>
  <c r="F32" i="9"/>
  <c r="F29" i="9"/>
  <c r="M38" i="9"/>
  <c r="M36" i="9"/>
  <c r="E34" i="9"/>
  <c r="M29" i="9"/>
  <c r="D37" i="9"/>
  <c r="D35" i="9"/>
  <c r="D31" i="9"/>
  <c r="D28" i="9"/>
  <c r="D28" i="18" s="1"/>
  <c r="S38" i="9"/>
  <c r="S36" i="9"/>
  <c r="K29" i="9"/>
  <c r="R39" i="9"/>
  <c r="R37" i="9"/>
  <c r="R35" i="9"/>
  <c r="Q39" i="9"/>
  <c r="Q37" i="9"/>
  <c r="Q35" i="9"/>
  <c r="Q29" i="9"/>
  <c r="P39" i="9"/>
  <c r="P37" i="9"/>
  <c r="P35" i="9"/>
  <c r="O29" i="9"/>
  <c r="O38" i="9"/>
  <c r="N40" i="9"/>
  <c r="N38" i="9"/>
  <c r="N36" i="9"/>
  <c r="F34" i="9"/>
  <c r="F31" i="9"/>
  <c r="E40" i="9"/>
  <c r="E38" i="9"/>
  <c r="E36" i="9"/>
  <c r="E33" i="9"/>
  <c r="L40" i="9"/>
  <c r="D34" i="9"/>
  <c r="K40" i="9"/>
  <c r="K36" i="9"/>
  <c r="J39" i="9"/>
  <c r="J35" i="9"/>
  <c r="I37" i="9"/>
  <c r="E28" i="9"/>
  <c r="H37" i="9"/>
  <c r="E30" i="9"/>
  <c r="F40" i="9"/>
  <c r="F36" i="9"/>
  <c r="F30" i="9"/>
  <c r="M37" i="9"/>
  <c r="E32" i="9"/>
  <c r="L39" i="9"/>
  <c r="D33" i="9"/>
  <c r="S39" i="9"/>
  <c r="S35" i="9"/>
  <c r="R38" i="9"/>
  <c r="J29" i="9"/>
  <c r="Q36" i="9"/>
  <c r="P40" i="9"/>
  <c r="P36" i="9"/>
  <c r="O40" i="9"/>
  <c r="N39" i="9"/>
  <c r="N35" i="9"/>
  <c r="N29" i="9"/>
  <c r="E37" i="9"/>
  <c r="E31" i="9"/>
  <c r="L36" i="9"/>
  <c r="D30" i="9"/>
  <c r="D30" i="18" s="1"/>
  <c r="E13" i="9"/>
  <c r="D13" i="9"/>
  <c r="D4" i="9"/>
  <c r="D4" i="18" s="1"/>
  <c r="E9" i="9"/>
  <c r="F14" i="9"/>
  <c r="F4" i="9"/>
  <c r="I12" i="9"/>
  <c r="H7" i="9"/>
  <c r="G2" i="9"/>
  <c r="H13" i="9"/>
  <c r="H9" i="9"/>
  <c r="I5" i="9"/>
  <c r="J8" i="9"/>
  <c r="K6" i="9"/>
  <c r="L11" i="9"/>
  <c r="M11" i="9"/>
  <c r="N5" i="9"/>
  <c r="N10" i="9"/>
  <c r="O13" i="9"/>
  <c r="M13" i="9"/>
  <c r="P12" i="9"/>
  <c r="P2" i="9"/>
  <c r="P2" i="18" s="1"/>
  <c r="Q2" i="9"/>
  <c r="Q8" i="9"/>
  <c r="D18" i="9"/>
  <c r="E16" i="9"/>
  <c r="D25" i="9"/>
  <c r="D25" i="18" s="1"/>
  <c r="F24" i="9"/>
  <c r="G19" i="9"/>
  <c r="G27" i="9"/>
  <c r="I16" i="9"/>
  <c r="J27" i="9"/>
  <c r="L25" i="9"/>
  <c r="N22" i="9"/>
  <c r="O25" i="9"/>
  <c r="S24" i="9"/>
  <c r="Q22" i="9"/>
  <c r="M39" i="9"/>
  <c r="F38" i="9"/>
  <c r="H35" i="9"/>
  <c r="I35" i="9"/>
  <c r="J37" i="9"/>
  <c r="K38" i="9"/>
  <c r="Q13" i="9"/>
  <c r="R3" i="9"/>
  <c r="Q14" i="9"/>
  <c r="R12" i="9"/>
  <c r="R5" i="9"/>
  <c r="R10" i="9"/>
  <c r="S9" i="9"/>
  <c r="S2" i="9"/>
  <c r="Q10" i="9"/>
  <c r="Q12" i="9"/>
  <c r="P9" i="9"/>
  <c r="O14" i="9"/>
  <c r="I14" i="9"/>
  <c r="S4" i="9"/>
  <c r="S14" i="9"/>
  <c r="S7" i="9"/>
  <c r="S7" i="18" s="1"/>
  <c r="S8" i="9"/>
  <c r="R14" i="9"/>
  <c r="S10" i="9"/>
  <c r="Q11" i="9"/>
  <c r="Q11" i="18" s="1"/>
  <c r="P7" i="9"/>
  <c r="N8" i="9"/>
  <c r="O4" i="9"/>
  <c r="O6" i="9"/>
  <c r="P6" i="9"/>
  <c r="O2" i="9"/>
  <c r="L5" i="9"/>
  <c r="N6" i="9"/>
  <c r="L13" i="9"/>
  <c r="M14" i="9"/>
  <c r="N12" i="9"/>
  <c r="N14" i="9"/>
  <c r="M10" i="9"/>
  <c r="M12" i="9"/>
  <c r="L10" i="9"/>
  <c r="L12" i="9"/>
  <c r="K13" i="9"/>
  <c r="K4" i="9"/>
  <c r="G13" i="9"/>
  <c r="J9" i="9"/>
  <c r="K10" i="9"/>
  <c r="G14" i="9"/>
  <c r="J3" i="9"/>
  <c r="J12" i="9"/>
  <c r="J13" i="9"/>
  <c r="J14" i="9"/>
  <c r="I7" i="9"/>
  <c r="H6" i="9"/>
  <c r="G3" i="9"/>
  <c r="I11" i="9"/>
  <c r="H8" i="9"/>
  <c r="F7" i="9"/>
  <c r="F7" i="18" s="1"/>
  <c r="F3" i="9"/>
  <c r="F8" i="9"/>
  <c r="S13" i="9"/>
  <c r="S5" i="9"/>
  <c r="S5" i="18" s="1"/>
  <c r="R2" i="9"/>
  <c r="R9" i="9"/>
  <c r="S12" i="9"/>
  <c r="Q7" i="9"/>
  <c r="Q7" i="18" s="1"/>
  <c r="Q4" i="9"/>
  <c r="N4" i="9"/>
  <c r="P3" i="9"/>
  <c r="P4" i="9"/>
  <c r="P5" i="9"/>
  <c r="P14" i="9"/>
  <c r="O10" i="9"/>
  <c r="O5" i="9"/>
  <c r="M9" i="9"/>
  <c r="N2" i="9"/>
  <c r="L14" i="9"/>
  <c r="M6" i="9"/>
  <c r="L8" i="9"/>
  <c r="M3" i="9"/>
  <c r="L7" i="9"/>
  <c r="L3" i="9"/>
  <c r="G9" i="9"/>
  <c r="I6" i="9"/>
  <c r="K5" i="9"/>
  <c r="E8" i="9"/>
  <c r="K9" i="9"/>
  <c r="G8" i="9"/>
  <c r="J2" i="9"/>
  <c r="J22" i="18" s="1"/>
  <c r="J11" i="9"/>
  <c r="G5" i="9"/>
  <c r="G6" i="9"/>
  <c r="G7" i="9"/>
  <c r="I9" i="9"/>
  <c r="I2" i="9"/>
  <c r="I2" i="18" s="1"/>
  <c r="G11" i="9"/>
  <c r="H4" i="9"/>
  <c r="I4" i="9"/>
  <c r="F9" i="9"/>
  <c r="F11" i="9"/>
  <c r="F5" i="9"/>
  <c r="H10" i="9"/>
  <c r="E7" i="9"/>
  <c r="E2" i="9"/>
  <c r="E3" i="9"/>
  <c r="E4" i="9"/>
  <c r="E5" i="9"/>
  <c r="D8" i="9"/>
  <c r="D8" i="18" s="1"/>
  <c r="E6" i="9"/>
  <c r="D14" i="9"/>
  <c r="D14" i="18" s="1"/>
  <c r="D10" i="9"/>
  <c r="D10" i="18" s="1"/>
  <c r="E10" i="9"/>
  <c r="E10" i="18" s="1"/>
  <c r="D7" i="9"/>
  <c r="D7" i="18" s="1"/>
  <c r="F6" i="9"/>
  <c r="F6" i="18" s="1"/>
  <c r="F10" i="9"/>
  <c r="G12" i="9"/>
  <c r="H14" i="9"/>
  <c r="H12" i="9"/>
  <c r="J5" i="9"/>
  <c r="H3" i="9"/>
  <c r="K2" i="9"/>
  <c r="K7" i="9"/>
  <c r="K11" i="9"/>
  <c r="L2" i="9"/>
  <c r="L4" i="18" s="1"/>
  <c r="M2" i="9"/>
  <c r="N11" i="9"/>
  <c r="N9" i="9"/>
  <c r="O11" i="9"/>
  <c r="O11" i="18" s="1"/>
  <c r="O8" i="9"/>
  <c r="M5" i="9"/>
  <c r="O9" i="9"/>
  <c r="R7" i="9"/>
  <c r="R13" i="9"/>
  <c r="S6" i="9"/>
  <c r="S6" i="18" s="1"/>
  <c r="D21" i="9"/>
  <c r="D21" i="18" s="1"/>
  <c r="D23" i="9"/>
  <c r="D23" i="18" s="1"/>
  <c r="S3" i="9"/>
  <c r="F25" i="9"/>
  <c r="F25" i="18" s="1"/>
  <c r="G22" i="9"/>
  <c r="H24" i="9"/>
  <c r="J23" i="9"/>
  <c r="K16" i="9"/>
  <c r="M23" i="9"/>
  <c r="M22" i="9"/>
  <c r="P22" i="9"/>
  <c r="S22" i="9"/>
  <c r="E35" i="9"/>
  <c r="F33" i="9"/>
  <c r="O36" i="9"/>
  <c r="P38" i="9"/>
  <c r="Q38" i="9"/>
  <c r="R40" i="9"/>
  <c r="L29" i="9"/>
  <c r="E12" i="9"/>
  <c r="Q24" i="9"/>
  <c r="S27" i="9"/>
  <c r="S26" i="9"/>
  <c r="R27" i="9"/>
  <c r="S23" i="9"/>
  <c r="Q26" i="9"/>
  <c r="Q16" i="9"/>
  <c r="R24" i="9"/>
  <c r="R23" i="9"/>
  <c r="R26" i="9"/>
  <c r="R26" i="18" s="1"/>
  <c r="R25" i="9"/>
  <c r="P16" i="9"/>
  <c r="O26" i="9"/>
  <c r="O23" i="9"/>
  <c r="O23" i="18" s="1"/>
  <c r="M27" i="9"/>
  <c r="N23" i="9"/>
  <c r="N27" i="9"/>
  <c r="L26" i="9"/>
  <c r="L16" i="9"/>
  <c r="K24" i="9"/>
  <c r="K27" i="9"/>
  <c r="J25" i="9"/>
  <c r="I25" i="9"/>
  <c r="I22" i="9"/>
  <c r="H26" i="9"/>
  <c r="H22" i="9"/>
  <c r="G25" i="9"/>
  <c r="G16" i="9"/>
  <c r="G20" i="9"/>
  <c r="F19" i="9"/>
  <c r="F17" i="9"/>
  <c r="F23" i="9"/>
  <c r="F23" i="18" s="1"/>
  <c r="E27" i="9"/>
  <c r="E18" i="9"/>
  <c r="E17" i="9"/>
  <c r="E24" i="9"/>
  <c r="D19" i="9"/>
  <c r="D19" i="18" s="1"/>
  <c r="E22" i="9"/>
  <c r="E22" i="18" s="1"/>
  <c r="D15" i="9"/>
  <c r="D15" i="18" s="1"/>
  <c r="M40" i="9"/>
  <c r="D40" i="9"/>
  <c r="D40" i="18" s="1"/>
  <c r="L37" i="9"/>
  <c r="S34" i="9"/>
  <c r="S30" i="9"/>
  <c r="S30" i="18" s="1"/>
  <c r="R31" i="9"/>
  <c r="Q31" i="9"/>
  <c r="P34" i="9"/>
  <c r="P30" i="9"/>
  <c r="O33" i="9"/>
  <c r="N32" i="9"/>
  <c r="M31" i="9"/>
  <c r="L34" i="9"/>
  <c r="L30" i="9"/>
  <c r="K31" i="9"/>
  <c r="J34" i="9"/>
  <c r="J30" i="9"/>
  <c r="O28" i="9"/>
  <c r="K28" i="9"/>
  <c r="H32" i="9"/>
  <c r="I31" i="9"/>
  <c r="G28" i="9"/>
  <c r="G36" i="9"/>
  <c r="K30" i="9"/>
  <c r="R28" i="9"/>
  <c r="H31" i="9"/>
  <c r="I30" i="9"/>
  <c r="G29" i="9"/>
  <c r="G37" i="9"/>
  <c r="O31" i="9"/>
  <c r="J32" i="9"/>
  <c r="H30" i="9"/>
  <c r="I29" i="9"/>
  <c r="G30" i="9"/>
  <c r="S33" i="9"/>
  <c r="S29" i="9"/>
  <c r="R34" i="9"/>
  <c r="R30" i="9"/>
  <c r="Q34" i="9"/>
  <c r="Q30" i="9"/>
  <c r="P33" i="9"/>
  <c r="O32" i="9"/>
  <c r="N31" i="9"/>
  <c r="M30" i="9"/>
  <c r="K34" i="9"/>
  <c r="J33" i="9"/>
  <c r="J28" i="9"/>
  <c r="I34" i="9"/>
  <c r="G33" i="9"/>
  <c r="P32" i="9"/>
  <c r="N30" i="9"/>
  <c r="K33" i="9"/>
  <c r="Q28" i="9"/>
  <c r="H34" i="9"/>
  <c r="I33" i="9"/>
  <c r="G38" i="9"/>
  <c r="S32" i="9"/>
  <c r="S28" i="9"/>
  <c r="R33" i="9"/>
  <c r="R29" i="9"/>
  <c r="Q33" i="9"/>
  <c r="S31" i="9"/>
  <c r="R32" i="9"/>
  <c r="Q32" i="9"/>
  <c r="P31" i="9"/>
  <c r="O34" i="9"/>
  <c r="O30" i="9"/>
  <c r="N34" i="9"/>
  <c r="M32" i="9"/>
  <c r="L31" i="9"/>
  <c r="K32" i="9"/>
  <c r="J31" i="9"/>
  <c r="P28" i="9"/>
  <c r="L28" i="9"/>
  <c r="H33" i="9"/>
  <c r="H28" i="9"/>
  <c r="I32" i="9"/>
  <c r="I28" i="9"/>
  <c r="G31" i="9"/>
  <c r="G35" i="9"/>
  <c r="G39" i="9"/>
  <c r="G32" i="9"/>
  <c r="G40" i="9"/>
  <c r="M34" i="9"/>
  <c r="L33" i="9"/>
  <c r="N28" i="9"/>
  <c r="F28" i="9"/>
  <c r="M33" i="9"/>
  <c r="L32" i="9"/>
  <c r="M28" i="9"/>
  <c r="G34" i="9"/>
  <c r="D12" i="18"/>
  <c r="D16" i="18"/>
  <c r="D39" i="9"/>
  <c r="D39" i="18" s="1"/>
  <c r="S11" i="9"/>
  <c r="S20" i="9"/>
  <c r="S15" i="9"/>
  <c r="R20" i="9"/>
  <c r="R15" i="9"/>
  <c r="Q19" i="9"/>
  <c r="P18" i="9"/>
  <c r="O21" i="9"/>
  <c r="O17" i="9"/>
  <c r="N20" i="9"/>
  <c r="N15" i="9"/>
  <c r="M19" i="9"/>
  <c r="L18" i="9"/>
  <c r="J20" i="9"/>
  <c r="J15" i="9"/>
  <c r="K19" i="9"/>
  <c r="H21" i="9"/>
  <c r="H17" i="9"/>
  <c r="I21" i="9"/>
  <c r="I17" i="9"/>
  <c r="P17" i="9"/>
  <c r="O20" i="9"/>
  <c r="N19" i="9"/>
  <c r="M18" i="9"/>
  <c r="L17" i="9"/>
  <c r="P20" i="9"/>
  <c r="N18" i="9"/>
  <c r="M21" i="9"/>
  <c r="L20" i="9"/>
  <c r="K21" i="9"/>
  <c r="S19" i="9"/>
  <c r="R19" i="9"/>
  <c r="Q18" i="9"/>
  <c r="L21" i="9"/>
  <c r="I20" i="9"/>
  <c r="O19" i="9"/>
  <c r="M17" i="9"/>
  <c r="L15" i="9"/>
  <c r="M16" i="9"/>
  <c r="S18" i="9"/>
  <c r="R18" i="9"/>
  <c r="Q21" i="9"/>
  <c r="Q17" i="9"/>
  <c r="S21" i="9"/>
  <c r="S17" i="9"/>
  <c r="R21" i="9"/>
  <c r="R17" i="9"/>
  <c r="Q20" i="9"/>
  <c r="Q15" i="9"/>
  <c r="P19" i="9"/>
  <c r="O18" i="9"/>
  <c r="N21" i="9"/>
  <c r="N17" i="9"/>
  <c r="M20" i="9"/>
  <c r="M15" i="9"/>
  <c r="L19" i="9"/>
  <c r="J21" i="9"/>
  <c r="J17" i="9"/>
  <c r="K20" i="9"/>
  <c r="K15" i="9"/>
  <c r="H18" i="9"/>
  <c r="I18" i="9"/>
  <c r="H15" i="9"/>
  <c r="P21" i="9"/>
  <c r="O16" i="9"/>
  <c r="J19" i="9"/>
  <c r="K18" i="9"/>
  <c r="H20" i="9"/>
  <c r="I15" i="9"/>
  <c r="P15" i="9"/>
  <c r="O15" i="9"/>
  <c r="O15" i="18" s="1"/>
  <c r="J18" i="9"/>
  <c r="K17" i="9"/>
  <c r="H19" i="9"/>
  <c r="I19" i="9"/>
  <c r="C19" i="18"/>
  <c r="B5" i="24" a="1"/>
  <c r="B5" i="24" s="1"/>
  <c r="C18" i="18"/>
  <c r="D24" i="18"/>
  <c r="C16" i="18"/>
  <c r="Q29" i="18"/>
  <c r="C27" i="18"/>
  <c r="C38" i="18"/>
  <c r="C32" i="18"/>
  <c r="C39" i="18"/>
  <c r="C24" i="18"/>
  <c r="C34" i="18"/>
  <c r="C40" i="18"/>
  <c r="C2" i="18"/>
  <c r="C4" i="19" s="1"/>
  <c r="C28" i="18"/>
  <c r="C26" i="18"/>
  <c r="C17" i="18"/>
  <c r="D2" i="18"/>
  <c r="M2" i="18"/>
  <c r="D38" i="9"/>
  <c r="G7" i="24"/>
  <c r="G15" i="24"/>
  <c r="G5" i="24"/>
  <c r="G8" i="24"/>
  <c r="G16" i="24"/>
  <c r="G17" i="24"/>
  <c r="G9" i="24"/>
  <c r="G10" i="24"/>
  <c r="G11" i="24"/>
  <c r="G14" i="24"/>
  <c r="G12" i="24"/>
  <c r="G13" i="24"/>
  <c r="G6" i="24"/>
  <c r="G26" i="18" l="1"/>
  <c r="N3" i="18"/>
  <c r="D3" i="18"/>
  <c r="D11" i="18"/>
  <c r="J18" i="18"/>
  <c r="P21" i="18"/>
  <c r="D37" i="18"/>
  <c r="H34" i="18"/>
  <c r="D13" i="18"/>
  <c r="K22" i="18"/>
  <c r="Q17" i="18"/>
  <c r="F33" i="18"/>
  <c r="F11" i="18"/>
  <c r="F8" i="18"/>
  <c r="K4" i="18"/>
  <c r="F15" i="18"/>
  <c r="G4" i="19" s="1"/>
  <c r="F10" i="18"/>
  <c r="Q16" i="18"/>
  <c r="F19" i="18"/>
  <c r="Q20" i="18"/>
  <c r="F28" i="18"/>
  <c r="D17" i="18"/>
  <c r="F17" i="18"/>
  <c r="D34" i="18"/>
  <c r="O21" i="18"/>
  <c r="O31" i="18"/>
  <c r="S22" i="18"/>
  <c r="Q32" i="18"/>
  <c r="S31" i="18"/>
  <c r="Q24" i="18"/>
  <c r="Q34" i="18"/>
  <c r="Q31" i="18"/>
  <c r="M18" i="18"/>
  <c r="Q38" i="18"/>
  <c r="Q33" i="18"/>
  <c r="Q28" i="18"/>
  <c r="M11" i="18"/>
  <c r="Q5" i="18"/>
  <c r="G32" i="18"/>
  <c r="K19" i="18"/>
  <c r="F22" i="18"/>
  <c r="S16" i="18"/>
  <c r="G30" i="18"/>
  <c r="N19" i="18"/>
  <c r="E12" i="18"/>
  <c r="F26" i="18"/>
  <c r="J33" i="18"/>
  <c r="P14" i="18"/>
  <c r="O24" i="18"/>
  <c r="K17" i="18"/>
  <c r="J21" i="18"/>
  <c r="Q15" i="18"/>
  <c r="Q18" i="18"/>
  <c r="F5" i="18"/>
  <c r="L37" i="18"/>
  <c r="L15" i="18"/>
  <c r="L32" i="18"/>
  <c r="G22" i="18"/>
  <c r="G5" i="18"/>
  <c r="G9" i="18"/>
  <c r="F29" i="18"/>
  <c r="F18" i="18"/>
  <c r="N13" i="18"/>
  <c r="N21" i="18"/>
  <c r="L26" i="18"/>
  <c r="L28" i="18"/>
  <c r="N28" i="18"/>
  <c r="G28" i="18"/>
  <c r="L21" i="18"/>
  <c r="N20" i="18"/>
  <c r="L33" i="18"/>
  <c r="L34" i="18"/>
  <c r="G20" i="18"/>
  <c r="R10" i="18"/>
  <c r="F24" i="18"/>
  <c r="F36" i="18"/>
  <c r="F31" i="18"/>
  <c r="F39" i="18"/>
  <c r="G10" i="18"/>
  <c r="N15" i="18"/>
  <c r="F40" i="18"/>
  <c r="N18" i="18"/>
  <c r="L31" i="18"/>
  <c r="L30" i="18"/>
  <c r="L19" i="18"/>
  <c r="N22" i="18"/>
  <c r="N30" i="18"/>
  <c r="N31" i="18"/>
  <c r="N32" i="18"/>
  <c r="G13" i="18"/>
  <c r="R25" i="18"/>
  <c r="M7" i="18"/>
  <c r="D36" i="18"/>
  <c r="D18" i="18"/>
  <c r="D33" i="18"/>
  <c r="R23" i="18"/>
  <c r="R19" i="18"/>
  <c r="D31" i="18"/>
  <c r="D26" i="18"/>
  <c r="I12" i="18"/>
  <c r="I17" i="18"/>
  <c r="R20" i="18"/>
  <c r="I24" i="18"/>
  <c r="Q14" i="18"/>
  <c r="F4" i="18"/>
  <c r="D35" i="18"/>
  <c r="D20" i="18"/>
  <c r="K32" i="18"/>
  <c r="J28" i="18"/>
  <c r="J32" i="18"/>
  <c r="O5" i="18"/>
  <c r="P18" i="18"/>
  <c r="K2" i="18"/>
  <c r="O18" i="18"/>
  <c r="P15" i="18"/>
  <c r="O20" i="18"/>
  <c r="K27" i="18"/>
  <c r="S23" i="18"/>
  <c r="D6" i="18"/>
  <c r="P4" i="18"/>
  <c r="J15" i="18"/>
  <c r="K15" i="18"/>
  <c r="P24" i="18"/>
  <c r="O34" i="18"/>
  <c r="O32" i="18"/>
  <c r="H31" i="18"/>
  <c r="O28" i="18"/>
  <c r="O33" i="18"/>
  <c r="J23" i="18"/>
  <c r="K5" i="18"/>
  <c r="K34" i="18"/>
  <c r="K16" i="18"/>
  <c r="O30" i="18"/>
  <c r="J27" i="18"/>
  <c r="O19" i="18"/>
  <c r="K18" i="18"/>
  <c r="K20" i="18"/>
  <c r="P28" i="18"/>
  <c r="P31" i="18"/>
  <c r="P33" i="18"/>
  <c r="J30" i="18"/>
  <c r="E18" i="18"/>
  <c r="F27" i="18"/>
  <c r="J14" i="18"/>
  <c r="P19" i="18"/>
  <c r="P20" i="18"/>
  <c r="E5" i="18"/>
  <c r="J13" i="18"/>
  <c r="M15" i="18"/>
  <c r="M16" i="18"/>
  <c r="J36" i="18"/>
  <c r="K23" i="18"/>
  <c r="D22" i="18"/>
  <c r="M17" i="18"/>
  <c r="K7" i="18"/>
  <c r="J11" i="18"/>
  <c r="J12" i="18"/>
  <c r="O14" i="18"/>
  <c r="Q8" i="18"/>
  <c r="F12" i="18"/>
  <c r="F13" i="18"/>
  <c r="J4" i="18"/>
  <c r="F5" i="24" a="1"/>
  <c r="F5" i="24" s="1"/>
  <c r="B4" i="19" a="1"/>
  <c r="B4" i="19" s="1"/>
  <c r="M21" i="18"/>
  <c r="M19" i="18"/>
  <c r="M32" i="18"/>
  <c r="M27" i="18"/>
  <c r="J7" i="18"/>
  <c r="L7" i="18"/>
  <c r="M25" i="18"/>
  <c r="G3" i="18"/>
  <c r="K10" i="18"/>
  <c r="Q22" i="18"/>
  <c r="G19" i="18"/>
  <c r="E37" i="18"/>
  <c r="N16" i="18"/>
  <c r="H14" i="18"/>
  <c r="P8" i="18"/>
  <c r="R36" i="18"/>
  <c r="M37" i="18"/>
  <c r="M28" i="18"/>
  <c r="S35" i="18"/>
  <c r="E9" i="18"/>
  <c r="M29" i="18"/>
  <c r="O27" i="18"/>
  <c r="H39" i="18"/>
  <c r="K8" i="18"/>
  <c r="G4" i="18"/>
  <c r="G16" i="18"/>
  <c r="G29" i="18"/>
  <c r="G35" i="18"/>
  <c r="H6" i="18"/>
  <c r="R17" i="18"/>
  <c r="I20" i="18"/>
  <c r="G2" i="18"/>
  <c r="G25" i="18"/>
  <c r="Q35" i="18"/>
  <c r="K40" i="18"/>
  <c r="G15" i="18"/>
  <c r="R6" i="18"/>
  <c r="G27" i="18"/>
  <c r="I19" i="18"/>
  <c r="I21" i="18"/>
  <c r="G39" i="18"/>
  <c r="I32" i="18"/>
  <c r="G33" i="18"/>
  <c r="G37" i="18"/>
  <c r="G11" i="18"/>
  <c r="G38" i="18"/>
  <c r="H4" i="18"/>
  <c r="H5" i="18"/>
  <c r="G7" i="18"/>
  <c r="G6" i="18"/>
  <c r="G34" i="18"/>
  <c r="G40" i="18"/>
  <c r="G31" i="18"/>
  <c r="R32" i="18"/>
  <c r="R33" i="18"/>
  <c r="I33" i="18"/>
  <c r="I30" i="18"/>
  <c r="G36" i="18"/>
  <c r="K28" i="18"/>
  <c r="K31" i="18"/>
  <c r="G17" i="18"/>
  <c r="H22" i="18"/>
  <c r="H29" i="18"/>
  <c r="H28" i="18"/>
  <c r="K4" i="19" s="1"/>
  <c r="H38" i="18"/>
  <c r="H37" i="18"/>
  <c r="H21" i="18"/>
  <c r="H12" i="18"/>
  <c r="H10" i="18"/>
  <c r="S37" i="18"/>
  <c r="S29" i="18"/>
  <c r="H35" i="18"/>
  <c r="H7" i="18"/>
  <c r="H36" i="18"/>
  <c r="H27" i="18"/>
  <c r="H18" i="18"/>
  <c r="H13" i="18"/>
  <c r="H2" i="18"/>
  <c r="S4" i="18"/>
  <c r="H24" i="18"/>
  <c r="H30" i="18"/>
  <c r="S38" i="18"/>
  <c r="H20" i="18"/>
  <c r="S21" i="18"/>
  <c r="S18" i="18"/>
  <c r="S14" i="18"/>
  <c r="S13" i="18"/>
  <c r="H8" i="18"/>
  <c r="H33" i="18"/>
  <c r="S33" i="18"/>
  <c r="H26" i="18"/>
  <c r="M23" i="18"/>
  <c r="K11" i="18"/>
  <c r="J5" i="18"/>
  <c r="K9" i="18"/>
  <c r="M9" i="18"/>
  <c r="Q4" i="18"/>
  <c r="K13" i="18"/>
  <c r="M10" i="18"/>
  <c r="Q10" i="18"/>
  <c r="Q13" i="18"/>
  <c r="H23" i="18"/>
  <c r="O37" i="18"/>
  <c r="L24" i="18"/>
  <c r="J6" i="18"/>
  <c r="R16" i="18"/>
  <c r="S19" i="18"/>
  <c r="S32" i="18"/>
  <c r="Q6" i="18"/>
  <c r="H11" i="18"/>
  <c r="Q9" i="18"/>
  <c r="H25" i="18"/>
  <c r="H15" i="18"/>
  <c r="S15" i="18"/>
  <c r="K12" i="18"/>
  <c r="H9" i="18"/>
  <c r="Q2" i="18"/>
  <c r="K14" i="18"/>
  <c r="J2" i="18"/>
  <c r="K21" i="18"/>
  <c r="H19" i="18"/>
  <c r="J19" i="18"/>
  <c r="I18" i="18"/>
  <c r="J17" i="18"/>
  <c r="M20" i="18"/>
  <c r="R21" i="18"/>
  <c r="Q21" i="18"/>
  <c r="H17" i="18"/>
  <c r="J20" i="18"/>
  <c r="Q19" i="18"/>
  <c r="S20" i="18"/>
  <c r="M33" i="18"/>
  <c r="M34" i="18"/>
  <c r="J31" i="18"/>
  <c r="K33" i="18"/>
  <c r="M30" i="18"/>
  <c r="Q30" i="18"/>
  <c r="K30" i="18"/>
  <c r="H32" i="18"/>
  <c r="J34" i="18"/>
  <c r="M31" i="18"/>
  <c r="J25" i="18"/>
  <c r="Q26" i="18"/>
  <c r="S27" i="18"/>
  <c r="M22" i="18"/>
  <c r="H3" i="18"/>
  <c r="G12" i="18"/>
  <c r="E15" i="18"/>
  <c r="G8" i="18"/>
  <c r="M3" i="18"/>
  <c r="G14" i="18"/>
  <c r="M12" i="18"/>
  <c r="Q12" i="18"/>
  <c r="J37" i="18"/>
  <c r="M39" i="18"/>
  <c r="K6" i="18"/>
  <c r="Q36" i="18"/>
  <c r="J35" i="18"/>
  <c r="R35" i="18"/>
  <c r="M36" i="18"/>
  <c r="H40" i="18"/>
  <c r="K35" i="18"/>
  <c r="D32" i="18"/>
  <c r="G21" i="18"/>
  <c r="J24" i="18"/>
  <c r="H16" i="18"/>
  <c r="D5" i="18"/>
  <c r="S24" i="18"/>
  <c r="N7" i="18"/>
  <c r="O2" i="18"/>
  <c r="E6" i="18"/>
  <c r="L2" i="18"/>
  <c r="L10" i="18"/>
  <c r="S34" i="18"/>
  <c r="F34" i="18"/>
  <c r="F32" i="18"/>
  <c r="L9" i="18"/>
  <c r="S2" i="18"/>
  <c r="O16" i="18"/>
  <c r="N17" i="18"/>
  <c r="S17" i="18"/>
  <c r="L20" i="18"/>
  <c r="L17" i="18"/>
  <c r="L18" i="18"/>
  <c r="O17" i="18"/>
  <c r="S11" i="18"/>
  <c r="E21" i="18"/>
  <c r="N34" i="18"/>
  <c r="R29" i="18"/>
  <c r="I34" i="18"/>
  <c r="L23" i="18"/>
  <c r="E17" i="18"/>
  <c r="L16" i="18"/>
  <c r="S26" i="18"/>
  <c r="O36" i="18"/>
  <c r="S3" i="18"/>
  <c r="O8" i="18"/>
  <c r="M13" i="18"/>
  <c r="O10" i="18"/>
  <c r="S12" i="18"/>
  <c r="O4" i="18"/>
  <c r="S10" i="18"/>
  <c r="S9" i="18"/>
  <c r="F38" i="18"/>
  <c r="F21" i="18"/>
  <c r="N37" i="18"/>
  <c r="E16" i="18"/>
  <c r="N10" i="18"/>
  <c r="E31" i="18"/>
  <c r="N39" i="18"/>
  <c r="S39" i="18"/>
  <c r="E30" i="18"/>
  <c r="E38" i="18"/>
  <c r="N36" i="18"/>
  <c r="O29" i="18"/>
  <c r="S36" i="18"/>
  <c r="F35" i="18"/>
  <c r="O39" i="18"/>
  <c r="E23" i="18"/>
  <c r="F20" i="18"/>
  <c r="F16" i="18"/>
  <c r="N24" i="18"/>
  <c r="S25" i="18"/>
  <c r="S28" i="18"/>
  <c r="E27" i="18"/>
  <c r="N27" i="18"/>
  <c r="O26" i="18"/>
  <c r="E35" i="18"/>
  <c r="O9" i="18"/>
  <c r="N9" i="18"/>
  <c r="E7" i="18"/>
  <c r="F9" i="18"/>
  <c r="L8" i="18"/>
  <c r="F3" i="18"/>
  <c r="L13" i="18"/>
  <c r="S8" i="18"/>
  <c r="F14" i="18"/>
  <c r="F30" i="18"/>
  <c r="F37" i="18"/>
  <c r="M35" i="18"/>
  <c r="P10" i="18"/>
  <c r="P13" i="18"/>
  <c r="P29" i="18"/>
  <c r="P11" i="18"/>
  <c r="I40" i="18"/>
  <c r="P26" i="18"/>
  <c r="I13" i="18"/>
  <c r="I8" i="18"/>
  <c r="I39" i="18"/>
  <c r="I10" i="18"/>
  <c r="I23" i="18"/>
  <c r="I3" i="18"/>
  <c r="I27" i="18"/>
  <c r="I11" i="18"/>
  <c r="P5" i="18"/>
  <c r="R2" i="18"/>
  <c r="R4" i="18"/>
  <c r="R8" i="18"/>
  <c r="R22" i="18"/>
  <c r="R37" i="18"/>
  <c r="P6" i="18"/>
  <c r="P7" i="18"/>
  <c r="I14" i="18"/>
  <c r="R5" i="18"/>
  <c r="R11" i="18"/>
  <c r="I15" i="18"/>
  <c r="R18" i="18"/>
  <c r="P17" i="18"/>
  <c r="R15" i="18"/>
  <c r="I28" i="18"/>
  <c r="P32" i="18"/>
  <c r="R30" i="18"/>
  <c r="R31" i="18"/>
  <c r="E32" i="18"/>
  <c r="M24" i="18"/>
  <c r="M40" i="18"/>
  <c r="E24" i="18"/>
  <c r="I22" i="18"/>
  <c r="K24" i="18"/>
  <c r="N23" i="18"/>
  <c r="P16" i="18"/>
  <c r="R24" i="18"/>
  <c r="R27" i="18"/>
  <c r="P38" i="18"/>
  <c r="M5" i="18"/>
  <c r="N11" i="18"/>
  <c r="E4" i="18"/>
  <c r="I4" i="18"/>
  <c r="I9" i="18"/>
  <c r="E8" i="18"/>
  <c r="L3" i="18"/>
  <c r="M6" i="18"/>
  <c r="J9" i="18"/>
  <c r="L12" i="18"/>
  <c r="N14" i="18"/>
  <c r="N6" i="18"/>
  <c r="O6" i="18"/>
  <c r="R12" i="18"/>
  <c r="I35" i="18"/>
  <c r="L25" i="18"/>
  <c r="P12" i="18"/>
  <c r="N5" i="18"/>
  <c r="J8" i="18"/>
  <c r="E13" i="18"/>
  <c r="O40" i="18"/>
  <c r="J29" i="18"/>
  <c r="J39" i="18"/>
  <c r="L40" i="18"/>
  <c r="E40" i="18"/>
  <c r="N38" i="18"/>
  <c r="P35" i="18"/>
  <c r="M38" i="18"/>
  <c r="Q40" i="18"/>
  <c r="K37" i="18"/>
  <c r="L35" i="18"/>
  <c r="L22" i="18"/>
  <c r="O22" i="18"/>
  <c r="Q23" i="18"/>
  <c r="G18" i="18"/>
  <c r="E29" i="18"/>
  <c r="J10" i="18"/>
  <c r="J16" i="18"/>
  <c r="K3" i="18"/>
  <c r="S40" i="18"/>
  <c r="R34" i="18"/>
  <c r="I29" i="18"/>
  <c r="R28" i="18"/>
  <c r="I31" i="18"/>
  <c r="P30" i="18"/>
  <c r="I25" i="18"/>
  <c r="L29" i="18"/>
  <c r="P22" i="18"/>
  <c r="R13" i="18"/>
  <c r="E3" i="18"/>
  <c r="L14" i="18"/>
  <c r="P3" i="18"/>
  <c r="I7" i="18"/>
  <c r="J3" i="18"/>
  <c r="N12" i="18"/>
  <c r="L5" i="18"/>
  <c r="P9" i="18"/>
  <c r="I5" i="18"/>
  <c r="N29" i="18"/>
  <c r="P36" i="18"/>
  <c r="R38" i="18"/>
  <c r="L39" i="18"/>
  <c r="E28" i="18"/>
  <c r="K36" i="18"/>
  <c r="E33" i="18"/>
  <c r="N40" i="18"/>
  <c r="P37" i="18"/>
  <c r="Q37" i="18"/>
  <c r="R39" i="18"/>
  <c r="I36" i="18"/>
  <c r="J38" i="18"/>
  <c r="K39" i="18"/>
  <c r="E26" i="18"/>
  <c r="K26" i="18"/>
  <c r="Q27" i="18"/>
  <c r="G23" i="18"/>
  <c r="I26" i="18"/>
  <c r="L27" i="18"/>
  <c r="P23" i="18"/>
  <c r="M8" i="18"/>
  <c r="E11" i="18"/>
  <c r="O7" i="18"/>
  <c r="N33" i="18"/>
  <c r="P34" i="18"/>
  <c r="R40" i="18"/>
  <c r="R7" i="18"/>
  <c r="L38" i="18"/>
  <c r="L6" i="18"/>
  <c r="E2" i="18"/>
  <c r="E25" i="18"/>
  <c r="E39" i="18"/>
  <c r="I6" i="18"/>
  <c r="N2" i="18"/>
  <c r="N25" i="18"/>
  <c r="N4" i="18"/>
  <c r="R9" i="18"/>
  <c r="M14" i="18"/>
  <c r="N8" i="18"/>
  <c r="R14" i="18"/>
  <c r="R3" i="18"/>
  <c r="K38" i="18"/>
  <c r="O25" i="18"/>
  <c r="I16" i="18"/>
  <c r="Q3" i="18"/>
  <c r="Q25" i="18"/>
  <c r="O13" i="18"/>
  <c r="L11" i="18"/>
  <c r="L36" i="18"/>
  <c r="N35" i="18"/>
  <c r="P40" i="18"/>
  <c r="I37" i="18"/>
  <c r="E36" i="18"/>
  <c r="O38" i="18"/>
  <c r="P39" i="18"/>
  <c r="Q39" i="18"/>
  <c r="K29" i="18"/>
  <c r="E34" i="18"/>
  <c r="O35" i="18"/>
  <c r="I38" i="18"/>
  <c r="J40" i="18"/>
  <c r="E19" i="18"/>
  <c r="P27" i="18"/>
  <c r="E20" i="18"/>
  <c r="J26" i="18"/>
  <c r="N26" i="18"/>
  <c r="P25" i="18"/>
  <c r="M26" i="18"/>
  <c r="O3" i="18"/>
  <c r="G24" i="18"/>
  <c r="O12" i="18"/>
  <c r="E14" i="18"/>
  <c r="M4" i="18"/>
  <c r="K25" i="18"/>
  <c r="D38" i="18"/>
  <c r="G6" i="19" l="1"/>
  <c r="G11" i="19"/>
  <c r="K15" i="19"/>
  <c r="K6" i="19"/>
  <c r="K11" i="19"/>
  <c r="K14" i="19"/>
  <c r="K16" i="19" s="1"/>
  <c r="K13" i="19" s="1"/>
  <c r="K12" i="19" s="1"/>
  <c r="K10" i="19" s="1"/>
  <c r="K9" i="19" s="1"/>
  <c r="K8" i="19" s="1"/>
  <c r="K7" i="19" s="1"/>
  <c r="K5" i="19" s="1"/>
  <c r="G16" i="19" s="1"/>
  <c r="G15" i="19" s="1"/>
  <c r="G14" i="19" s="1"/>
  <c r="G13" i="19" s="1"/>
  <c r="G12" i="19" s="1"/>
  <c r="G10" i="19" s="1"/>
  <c r="G9" i="19" s="1"/>
  <c r="G8" i="19" s="1"/>
  <c r="G7" i="19" s="1"/>
  <c r="G5" i="19" s="1"/>
  <c r="M27" i="27" l="1"/>
  <c r="AJ27" i="27"/>
  <c r="D27" i="27"/>
  <c r="S27" i="27"/>
  <c r="AH27" i="27"/>
  <c r="AM27" i="27"/>
  <c r="Z26" i="27"/>
  <c r="AH25" i="27"/>
  <c r="AP24" i="27"/>
  <c r="J24" i="27"/>
  <c r="R23" i="27"/>
  <c r="Z22" i="27"/>
  <c r="AH21" i="27"/>
  <c r="AP20" i="27"/>
  <c r="J20" i="27"/>
  <c r="R19" i="27"/>
  <c r="Z18" i="27"/>
  <c r="AH17" i="27"/>
  <c r="AP16" i="27"/>
  <c r="J16" i="27"/>
  <c r="F27" i="27"/>
  <c r="E27" i="27"/>
  <c r="T27" i="27"/>
  <c r="AA27" i="27"/>
  <c r="Z27" i="27"/>
  <c r="G27" i="27"/>
  <c r="AP25" i="27"/>
  <c r="AH24" i="27"/>
  <c r="AH23" i="27"/>
  <c r="AH22" i="27"/>
  <c r="Z21" i="27"/>
  <c r="Z20" i="27"/>
  <c r="Z19" i="27"/>
  <c r="R18" i="27"/>
  <c r="R17" i="27"/>
  <c r="R16" i="27"/>
  <c r="AH26" i="27"/>
  <c r="AO25" i="27"/>
  <c r="I25" i="27"/>
  <c r="Q24" i="27"/>
  <c r="Y23" i="27"/>
  <c r="AG22" i="27"/>
  <c r="AO21" i="27"/>
  <c r="I21" i="27"/>
  <c r="Q20" i="27"/>
  <c r="Y19" i="27"/>
  <c r="AG18" i="27"/>
  <c r="AO17" i="27"/>
  <c r="I17" i="27"/>
  <c r="Q16" i="27"/>
  <c r="AP26" i="27"/>
  <c r="H26" i="27"/>
  <c r="P25" i="27"/>
  <c r="X24" i="27"/>
  <c r="AF23" i="27"/>
  <c r="AN22" i="27"/>
  <c r="H22" i="27"/>
  <c r="P21" i="27"/>
  <c r="X20" i="27"/>
  <c r="AF19" i="27"/>
  <c r="AN18" i="27"/>
  <c r="H18" i="27"/>
  <c r="P17" i="27"/>
  <c r="X16" i="27"/>
  <c r="P27" i="27"/>
  <c r="O26" i="27"/>
  <c r="W25" i="27"/>
  <c r="AE24" i="27"/>
  <c r="AM23" i="27"/>
  <c r="G23" i="27"/>
  <c r="O22" i="27"/>
  <c r="W21" i="27"/>
  <c r="AE20" i="27"/>
  <c r="AM19" i="27"/>
  <c r="G19" i="27"/>
  <c r="O18" i="27"/>
  <c r="W17" i="27"/>
  <c r="AE16" i="27"/>
  <c r="AM15" i="27"/>
  <c r="G15" i="27"/>
  <c r="AE26" i="27"/>
  <c r="AL25" i="27"/>
  <c r="F25" i="27"/>
  <c r="N24" i="27"/>
  <c r="V23" i="27"/>
  <c r="AD22" i="27"/>
  <c r="AL21" i="27"/>
  <c r="F21" i="27"/>
  <c r="N20" i="27"/>
  <c r="V19" i="27"/>
  <c r="AD18" i="27"/>
  <c r="AL17" i="27"/>
  <c r="F17" i="27"/>
  <c r="N16" i="27"/>
  <c r="N27" i="27"/>
  <c r="M26" i="27"/>
  <c r="U25" i="27"/>
  <c r="AC24" i="27"/>
  <c r="AK23" i="27"/>
  <c r="E23" i="27"/>
  <c r="M22" i="27"/>
  <c r="U21" i="27"/>
  <c r="AC20" i="27"/>
  <c r="AK19" i="27"/>
  <c r="E19" i="27"/>
  <c r="M18" i="27"/>
  <c r="U17" i="27"/>
  <c r="AC16" i="27"/>
  <c r="AK15" i="27"/>
  <c r="Y27" i="27"/>
  <c r="T26" i="27"/>
  <c r="AB25" i="27"/>
  <c r="AJ24" i="27"/>
  <c r="D24" i="27"/>
  <c r="L23" i="27"/>
  <c r="T22" i="27"/>
  <c r="AB21" i="27"/>
  <c r="AJ20" i="27"/>
  <c r="D20" i="27"/>
  <c r="L19" i="27"/>
  <c r="T18" i="27"/>
  <c r="AB17" i="27"/>
  <c r="AJ16" i="27"/>
  <c r="D16" i="27"/>
  <c r="L15" i="27"/>
  <c r="AI23" i="27"/>
  <c r="S17" i="27"/>
  <c r="AJ26" i="27"/>
  <c r="S20" i="27"/>
  <c r="Y15" i="27"/>
  <c r="S23" i="27"/>
  <c r="AQ16" i="27"/>
  <c r="E15" i="27"/>
  <c r="AA21" i="27"/>
  <c r="AH15" i="27"/>
  <c r="K26" i="27"/>
  <c r="AI19" i="27"/>
  <c r="S15" i="27"/>
  <c r="S24" i="27"/>
  <c r="AQ17" i="27"/>
  <c r="H15" i="27"/>
  <c r="K24" i="27"/>
  <c r="AI17" i="27"/>
  <c r="F15" i="27"/>
  <c r="S22" i="27"/>
  <c r="T25" i="27"/>
  <c r="D23" i="27"/>
  <c r="T21" i="27"/>
  <c r="AJ19" i="27"/>
  <c r="L18" i="27"/>
  <c r="T17" i="27"/>
  <c r="AJ15" i="27"/>
  <c r="K22" i="27"/>
  <c r="K25" i="27"/>
  <c r="M15" i="27"/>
  <c r="AI15" i="27"/>
  <c r="AQ19" i="27"/>
  <c r="AA24" i="27"/>
  <c r="I15" i="27"/>
  <c r="S16" i="27"/>
  <c r="AA15" i="27"/>
  <c r="K16" i="27"/>
  <c r="AF17" i="27"/>
  <c r="H16" i="27"/>
  <c r="AF26" i="27"/>
  <c r="G25" i="27"/>
  <c r="O20" i="27"/>
  <c r="AE18" i="27"/>
  <c r="G17" i="27"/>
  <c r="O27" i="27"/>
  <c r="V25" i="27"/>
  <c r="AD24" i="27"/>
  <c r="F23" i="27"/>
  <c r="N22" i="27"/>
  <c r="AD20" i="27"/>
  <c r="F19" i="27"/>
  <c r="V17" i="27"/>
  <c r="AL15" i="27"/>
  <c r="AK25" i="27"/>
  <c r="M24" i="27"/>
  <c r="U23" i="27"/>
  <c r="AK21" i="27"/>
  <c r="M20" i="27"/>
  <c r="AC18" i="27"/>
  <c r="E17" i="27"/>
  <c r="U15" i="27"/>
  <c r="D26" i="27"/>
  <c r="L25" i="27"/>
  <c r="T24" i="27"/>
  <c r="AJ22" i="27"/>
  <c r="D22" i="27"/>
  <c r="T20" i="27"/>
  <c r="AJ18" i="27"/>
  <c r="S18" i="27"/>
  <c r="AQ22" i="27"/>
  <c r="AA17" i="27"/>
  <c r="AF15" i="27"/>
  <c r="AN27" i="27"/>
  <c r="AD15" i="27"/>
  <c r="K19" i="27"/>
  <c r="AK27" i="27"/>
  <c r="AK26" i="27"/>
  <c r="L27" i="27"/>
  <c r="K27" i="27"/>
  <c r="R27" i="27"/>
  <c r="AI26" i="27"/>
  <c r="Z25" i="27"/>
  <c r="Z24" i="27"/>
  <c r="Z23" i="27"/>
  <c r="R22" i="27"/>
  <c r="R21" i="27"/>
  <c r="R20" i="27"/>
  <c r="J19" i="27"/>
  <c r="J18" i="27"/>
  <c r="J17" i="27"/>
  <c r="AP15" i="27"/>
  <c r="Y26" i="27"/>
  <c r="AG25" i="27"/>
  <c r="AO24" i="27"/>
  <c r="I24" i="27"/>
  <c r="Q23" i="27"/>
  <c r="Y22" i="27"/>
  <c r="AG21" i="27"/>
  <c r="AO20" i="27"/>
  <c r="I20" i="27"/>
  <c r="Q19" i="27"/>
  <c r="Y18" i="27"/>
  <c r="AG17" i="27"/>
  <c r="AO16" i="27"/>
  <c r="I16" i="27"/>
  <c r="AG26" i="27"/>
  <c r="AN25" i="27"/>
  <c r="H25" i="27"/>
  <c r="P24" i="27"/>
  <c r="X23" i="27"/>
  <c r="AF22" i="27"/>
  <c r="AN21" i="27"/>
  <c r="H21" i="27"/>
  <c r="P20" i="27"/>
  <c r="X19" i="27"/>
  <c r="AF18" i="27"/>
  <c r="AN17" i="27"/>
  <c r="H17" i="27"/>
  <c r="P16" i="27"/>
  <c r="AO26" i="27"/>
  <c r="G26" i="27"/>
  <c r="O25" i="27"/>
  <c r="W24" i="27"/>
  <c r="AE23" i="27"/>
  <c r="AM22" i="27"/>
  <c r="G22" i="27"/>
  <c r="O21" i="27"/>
  <c r="W20" i="27"/>
  <c r="AE19" i="27"/>
  <c r="AM18" i="27"/>
  <c r="G18" i="27"/>
  <c r="O17" i="27"/>
  <c r="W16" i="27"/>
  <c r="AE15" i="27"/>
  <c r="AE27" i="27"/>
  <c r="V26" i="27"/>
  <c r="AD25" i="27"/>
  <c r="AL24" i="27"/>
  <c r="F24" i="27"/>
  <c r="N23" i="27"/>
  <c r="V22" i="27"/>
  <c r="AD21" i="27"/>
  <c r="AL20" i="27"/>
  <c r="F20" i="27"/>
  <c r="N19" i="27"/>
  <c r="V18" i="27"/>
  <c r="AD17" i="27"/>
  <c r="AL16" i="27"/>
  <c r="F16" i="27"/>
  <c r="AM26" i="27"/>
  <c r="E26" i="27"/>
  <c r="M25" i="27"/>
  <c r="U24" i="27"/>
  <c r="AC23" i="27"/>
  <c r="AK22" i="27"/>
  <c r="E22" i="27"/>
  <c r="M21" i="27"/>
  <c r="U20" i="27"/>
  <c r="AC19" i="27"/>
  <c r="AK18" i="27"/>
  <c r="E18" i="27"/>
  <c r="M17" i="27"/>
  <c r="U16" i="27"/>
  <c r="AC15" i="27"/>
  <c r="I27" i="27"/>
  <c r="L26" i="27"/>
  <c r="AB24" i="27"/>
  <c r="AJ23" i="27"/>
  <c r="L22" i="27"/>
  <c r="AB20" i="27"/>
  <c r="D19" i="27"/>
  <c r="AB16" i="27"/>
  <c r="D15" i="27"/>
  <c r="AO15" i="27"/>
  <c r="AI18" i="27"/>
  <c r="AI21" i="27"/>
  <c r="S26" i="27"/>
  <c r="V15" i="27"/>
  <c r="K18" i="27"/>
  <c r="AI22" i="27"/>
  <c r="AA22" i="27"/>
  <c r="X27" i="27"/>
  <c r="AI20" i="27"/>
  <c r="AN16" i="27"/>
  <c r="AM25" i="27"/>
  <c r="O24" i="27"/>
  <c r="W23" i="27"/>
  <c r="AE22" i="27"/>
  <c r="AM21" i="27"/>
  <c r="G21" i="27"/>
  <c r="W19" i="27"/>
  <c r="AM17" i="27"/>
  <c r="O16" i="27"/>
  <c r="W15" i="27"/>
  <c r="N26" i="27"/>
  <c r="AL23" i="27"/>
  <c r="V21" i="27"/>
  <c r="AL19" i="27"/>
  <c r="N18" i="27"/>
  <c r="AD16" i="27"/>
  <c r="AD26" i="27"/>
  <c r="E25" i="27"/>
  <c r="AC22" i="27"/>
  <c r="E21" i="27"/>
  <c r="U19" i="27"/>
  <c r="AK17" i="27"/>
  <c r="M16" i="27"/>
  <c r="AL26" i="27"/>
  <c r="AB23" i="27"/>
  <c r="L21" i="27"/>
  <c r="AB19" i="27"/>
  <c r="D18" i="27"/>
  <c r="L17" i="27"/>
  <c r="T16" i="27"/>
  <c r="AB15" i="27"/>
  <c r="H27" i="27"/>
  <c r="AA20" i="27"/>
  <c r="Z15" i="27"/>
  <c r="AA23" i="27"/>
  <c r="K17" i="27"/>
  <c r="AA26" i="27"/>
  <c r="K20" i="27"/>
  <c r="X15" i="27"/>
  <c r="AI24" i="27"/>
  <c r="J15" i="27"/>
  <c r="AA16" i="27"/>
  <c r="K21" i="27"/>
  <c r="AQ20" i="27"/>
  <c r="AA25" i="27"/>
  <c r="AC27" i="27"/>
  <c r="AC26" i="27"/>
  <c r="AQ27" i="27"/>
  <c r="AQ26" i="27"/>
  <c r="J27" i="27"/>
  <c r="R26" i="27"/>
  <c r="R25" i="27"/>
  <c r="R24" i="27"/>
  <c r="J23" i="27"/>
  <c r="J22" i="27"/>
  <c r="J21" i="27"/>
  <c r="AP19" i="27"/>
  <c r="AP18" i="27"/>
  <c r="AP17" i="27"/>
  <c r="AH16" i="27"/>
  <c r="AL27" i="27"/>
  <c r="Q26" i="27"/>
  <c r="Y25" i="27"/>
  <c r="AG24" i="27"/>
  <c r="AO23" i="27"/>
  <c r="I23" i="27"/>
  <c r="Q22" i="27"/>
  <c r="Y21" i="27"/>
  <c r="AG20" i="27"/>
  <c r="AO19" i="27"/>
  <c r="I19" i="27"/>
  <c r="Q18" i="27"/>
  <c r="Y17" i="27"/>
  <c r="AG16" i="27"/>
  <c r="AG27" i="27"/>
  <c r="X26" i="27"/>
  <c r="AF25" i="27"/>
  <c r="AN24" i="27"/>
  <c r="H24" i="27"/>
  <c r="P23" i="27"/>
  <c r="X22" i="27"/>
  <c r="AF21" i="27"/>
  <c r="AN20" i="27"/>
  <c r="H20" i="27"/>
  <c r="P19" i="27"/>
  <c r="X18" i="27"/>
  <c r="U27" i="27"/>
  <c r="W27" i="27"/>
  <c r="AP22" i="27"/>
  <c r="AH18" i="27"/>
  <c r="I26" i="27"/>
  <c r="AO22" i="27"/>
  <c r="AG19" i="27"/>
  <c r="Y16" i="27"/>
  <c r="AF24" i="27"/>
  <c r="X21" i="27"/>
  <c r="P18" i="27"/>
  <c r="W26" i="27"/>
  <c r="O23" i="27"/>
  <c r="G20" i="27"/>
  <c r="AM16" i="27"/>
  <c r="F26" i="27"/>
  <c r="AL22" i="27"/>
  <c r="AD19" i="27"/>
  <c r="V16" i="27"/>
  <c r="AK24" i="27"/>
  <c r="AC21" i="27"/>
  <c r="U18" i="27"/>
  <c r="AO27" i="27"/>
  <c r="L24" i="27"/>
  <c r="D21" i="27"/>
  <c r="AJ17" i="27"/>
  <c r="S25" i="27"/>
  <c r="AN15" i="27"/>
  <c r="K23" i="27"/>
  <c r="AG15" i="27"/>
  <c r="AB27" i="27"/>
  <c r="J26" i="27"/>
  <c r="AP21" i="27"/>
  <c r="Z17" i="27"/>
  <c r="Q25" i="27"/>
  <c r="I22" i="27"/>
  <c r="AO18" i="27"/>
  <c r="Q27" i="27"/>
  <c r="AN23" i="27"/>
  <c r="AF20" i="27"/>
  <c r="X17" i="27"/>
  <c r="AE25" i="27"/>
  <c r="W22" i="27"/>
  <c r="O19" i="27"/>
  <c r="G16" i="27"/>
  <c r="N25" i="27"/>
  <c r="F22" i="27"/>
  <c r="AL18" i="27"/>
  <c r="AD27" i="27"/>
  <c r="E24" i="27"/>
  <c r="AK20" i="27"/>
  <c r="AC17" i="27"/>
  <c r="AB26" i="27"/>
  <c r="T23" i="27"/>
  <c r="L20" i="27"/>
  <c r="D17" i="27"/>
  <c r="AQ18" i="27"/>
  <c r="AQ24" i="27"/>
  <c r="AI16" i="27"/>
  <c r="AQ25" i="27"/>
  <c r="S19" i="27"/>
  <c r="Y20" i="27"/>
  <c r="P22" i="27"/>
  <c r="G24" i="27"/>
  <c r="AE17" i="27"/>
  <c r="AD23" i="27"/>
  <c r="N17" i="27"/>
  <c r="U22" i="27"/>
  <c r="E16" i="27"/>
  <c r="AJ21" i="27"/>
  <c r="T15" i="27"/>
  <c r="K15" i="27"/>
  <c r="R15" i="27"/>
  <c r="AQ15" i="27"/>
  <c r="AI27" i="27"/>
  <c r="J25" i="27"/>
  <c r="AH20" i="27"/>
  <c r="Z16" i="27"/>
  <c r="Y24" i="27"/>
  <c r="Q21" i="27"/>
  <c r="I18" i="27"/>
  <c r="P26" i="27"/>
  <c r="H23" i="27"/>
  <c r="AN19" i="27"/>
  <c r="AF16" i="27"/>
  <c r="AM24" i="27"/>
  <c r="AE21" i="27"/>
  <c r="W18" i="27"/>
  <c r="O15" i="27"/>
  <c r="V24" i="27"/>
  <c r="N21" i="27"/>
  <c r="F18" i="27"/>
  <c r="U26" i="27"/>
  <c r="M23" i="27"/>
  <c r="E20" i="27"/>
  <c r="AK16" i="27"/>
  <c r="AJ25" i="27"/>
  <c r="AB22" i="27"/>
  <c r="T19" i="27"/>
  <c r="L16" i="27"/>
  <c r="N15" i="27"/>
  <c r="AA18" i="27"/>
  <c r="P15" i="27"/>
  <c r="AA19" i="27"/>
  <c r="Q15" i="27"/>
  <c r="AP27" i="27"/>
  <c r="AP23" i="27"/>
  <c r="AH19" i="27"/>
  <c r="V27" i="27"/>
  <c r="AG23" i="27"/>
  <c r="Q17" i="27"/>
  <c r="X25" i="27"/>
  <c r="H19" i="27"/>
  <c r="AF27" i="27"/>
  <c r="AM20" i="27"/>
  <c r="AN26" i="27"/>
  <c r="V20" i="27"/>
  <c r="AC25" i="27"/>
  <c r="M19" i="27"/>
  <c r="D25" i="27"/>
  <c r="AB18" i="27"/>
  <c r="AQ21" i="27"/>
  <c r="S21" i="27"/>
  <c r="AQ23" i="27"/>
  <c r="AI25" i="27"/>
  <c r="R4" i="7"/>
  <c r="R13" i="7"/>
  <c r="R7" i="7"/>
  <c r="R11" i="7"/>
  <c r="R14" i="7"/>
  <c r="R9" i="7"/>
  <c r="R12" i="7"/>
  <c r="R10" i="7"/>
  <c r="R8" i="7"/>
  <c r="R16" i="7"/>
  <c r="R5" i="7"/>
  <c r="R15" i="7"/>
  <c r="R6" i="7"/>
  <c r="AA40" i="27"/>
  <c r="AI39" i="27"/>
  <c r="R40" i="27"/>
  <c r="Y40" i="27"/>
  <c r="AG39" i="27"/>
  <c r="P40" i="27"/>
  <c r="AM40" i="27"/>
  <c r="G40" i="27"/>
  <c r="U40" i="27"/>
  <c r="AC39" i="27"/>
  <c r="P39" i="27"/>
  <c r="X38" i="27"/>
  <c r="AF37" i="27"/>
  <c r="AN36" i="27"/>
  <c r="H36" i="27"/>
  <c r="P35" i="27"/>
  <c r="X34" i="27"/>
  <c r="AF33" i="27"/>
  <c r="W39" i="27"/>
  <c r="AE38" i="27"/>
  <c r="AM37" i="27"/>
  <c r="G37" i="27"/>
  <c r="O36" i="27"/>
  <c r="W35" i="27"/>
  <c r="AE34" i="27"/>
  <c r="AM33" i="27"/>
  <c r="G33" i="27"/>
  <c r="O32" i="27"/>
  <c r="W31" i="27"/>
  <c r="AE30" i="27"/>
  <c r="AM29" i="27"/>
  <c r="V39" i="27"/>
  <c r="AD38" i="27"/>
  <c r="AL37" i="27"/>
  <c r="F37" i="27"/>
  <c r="N36" i="27"/>
  <c r="V35" i="27"/>
  <c r="AD34" i="27"/>
  <c r="AL33" i="27"/>
  <c r="F33" i="27"/>
  <c r="N32" i="27"/>
  <c r="V31" i="27"/>
  <c r="AD30" i="27"/>
  <c r="AL29" i="27"/>
  <c r="F29" i="27"/>
  <c r="U39" i="27"/>
  <c r="AC38" i="27"/>
  <c r="AK37" i="27"/>
  <c r="E37" i="27"/>
  <c r="M36" i="27"/>
  <c r="U35" i="27"/>
  <c r="AC34" i="27"/>
  <c r="AK33" i="27"/>
  <c r="E33" i="27"/>
  <c r="M32" i="27"/>
  <c r="U31" i="27"/>
  <c r="AC30" i="27"/>
  <c r="AK29" i="27"/>
  <c r="E29" i="27"/>
  <c r="M28" i="27"/>
  <c r="AB39" i="27"/>
  <c r="AJ38" i="27"/>
  <c r="D38" i="27"/>
  <c r="AQ40" i="27"/>
  <c r="K40" i="27"/>
  <c r="AH40" i="27"/>
  <c r="AO40" i="27"/>
  <c r="I40" i="27"/>
  <c r="AF40" i="27"/>
  <c r="AN39" i="27"/>
  <c r="W40" i="27"/>
  <c r="AK40" i="27"/>
  <c r="E40" i="27"/>
  <c r="AJ39" i="27"/>
  <c r="AN38" i="27"/>
  <c r="H38" i="27"/>
  <c r="P37" i="27"/>
  <c r="X36" i="27"/>
  <c r="AF35" i="27"/>
  <c r="AN34" i="27"/>
  <c r="H34" i="27"/>
  <c r="T40" i="27"/>
  <c r="G39" i="27"/>
  <c r="O38" i="27"/>
  <c r="W37" i="27"/>
  <c r="AE36" i="27"/>
  <c r="AM35" i="27"/>
  <c r="G35" i="27"/>
  <c r="O34" i="27"/>
  <c r="W33" i="27"/>
  <c r="AE32" i="27"/>
  <c r="AP40" i="27"/>
  <c r="Q40" i="27"/>
  <c r="H40" i="27"/>
  <c r="AM39" i="27"/>
  <c r="V40" i="27"/>
  <c r="P38" i="27"/>
  <c r="AF36" i="27"/>
  <c r="H35" i="27"/>
  <c r="X33" i="27"/>
  <c r="W38" i="27"/>
  <c r="AM36" i="27"/>
  <c r="O35" i="27"/>
  <c r="AE33" i="27"/>
  <c r="G32" i="27"/>
  <c r="G31" i="27"/>
  <c r="G30" i="27"/>
  <c r="N39" i="27"/>
  <c r="N38" i="27"/>
  <c r="N37" i="27"/>
  <c r="F36" i="27"/>
  <c r="F35" i="27"/>
  <c r="F34" i="27"/>
  <c r="AL32" i="27"/>
  <c r="AL31" i="27"/>
  <c r="AL30" i="27"/>
  <c r="AD29" i="27"/>
  <c r="L40" i="27"/>
  <c r="AK38" i="27"/>
  <c r="AC37" i="27"/>
  <c r="AC36" i="27"/>
  <c r="AC35" i="27"/>
  <c r="U34" i="27"/>
  <c r="U33" i="27"/>
  <c r="U32" i="27"/>
  <c r="M31" i="27"/>
  <c r="M30" i="27"/>
  <c r="M29" i="27"/>
  <c r="E28" i="27"/>
  <c r="L39" i="27"/>
  <c r="L38" i="27"/>
  <c r="L37" i="27"/>
  <c r="T36" i="27"/>
  <c r="AB35" i="27"/>
  <c r="AJ34" i="27"/>
  <c r="D34" i="27"/>
  <c r="L33" i="27"/>
  <c r="T32" i="27"/>
  <c r="AB31" i="27"/>
  <c r="AJ30" i="27"/>
  <c r="D30" i="27"/>
  <c r="L29" i="27"/>
  <c r="T28" i="27"/>
  <c r="D40" i="27"/>
  <c r="AQ38" i="27"/>
  <c r="K38" i="27"/>
  <c r="S37" i="27"/>
  <c r="AA36" i="27"/>
  <c r="AI35" i="27"/>
  <c r="AQ34" i="27"/>
  <c r="K34" i="27"/>
  <c r="S33" i="27"/>
  <c r="AA32" i="27"/>
  <c r="AI31" i="27"/>
  <c r="AQ30" i="27"/>
  <c r="K30" i="27"/>
  <c r="S29" i="27"/>
  <c r="AA28" i="27"/>
  <c r="AP39" i="27"/>
  <c r="AP38" i="27"/>
  <c r="J38" i="27"/>
  <c r="R37" i="27"/>
  <c r="Z36" i="27"/>
  <c r="AH35" i="27"/>
  <c r="AP34" i="27"/>
  <c r="J34" i="27"/>
  <c r="R33" i="27"/>
  <c r="Z32" i="27"/>
  <c r="AH31" i="27"/>
  <c r="AP30" i="27"/>
  <c r="AI40" i="27"/>
  <c r="Z40" i="27"/>
  <c r="AO39" i="27"/>
  <c r="AF39" i="27"/>
  <c r="AC40" i="27"/>
  <c r="X39" i="27"/>
  <c r="AN37" i="27"/>
  <c r="P36" i="27"/>
  <c r="AF34" i="27"/>
  <c r="AH39" i="27"/>
  <c r="G38" i="27"/>
  <c r="W36" i="27"/>
  <c r="AM34" i="27"/>
  <c r="O33" i="27"/>
  <c r="AM31" i="27"/>
  <c r="AM30" i="27"/>
  <c r="AE29" i="27"/>
  <c r="F39" i="27"/>
  <c r="F38" i="27"/>
  <c r="AL36" i="27"/>
  <c r="AL35" i="27"/>
  <c r="AL34" i="27"/>
  <c r="AD33" i="27"/>
  <c r="AD32" i="27"/>
  <c r="AD31" i="27"/>
  <c r="V30" i="27"/>
  <c r="V29" i="27"/>
  <c r="AD39" i="27"/>
  <c r="U38" i="27"/>
  <c r="U37" i="27"/>
  <c r="U36" i="27"/>
  <c r="M35" i="27"/>
  <c r="M34" i="27"/>
  <c r="M33" i="27"/>
  <c r="E32" i="27"/>
  <c r="E31" i="27"/>
  <c r="E30" i="27"/>
  <c r="AK28" i="27"/>
  <c r="AL40" i="27"/>
  <c r="D39" i="27"/>
  <c r="AJ37" i="27"/>
  <c r="D37" i="27"/>
  <c r="L36" i="27"/>
  <c r="T35" i="27"/>
  <c r="AB34" i="27"/>
  <c r="AJ33" i="27"/>
  <c r="D33" i="27"/>
  <c r="L32" i="27"/>
  <c r="T31" i="27"/>
  <c r="AB30" i="27"/>
  <c r="AJ29" i="27"/>
  <c r="D29" i="27"/>
  <c r="L28" i="27"/>
  <c r="AA39" i="27"/>
  <c r="AI38" i="27"/>
  <c r="AQ37" i="27"/>
  <c r="K37" i="27"/>
  <c r="S36" i="27"/>
  <c r="AA35" i="27"/>
  <c r="AI34" i="27"/>
  <c r="AQ33" i="27"/>
  <c r="K33" i="27"/>
  <c r="S32" i="27"/>
  <c r="AA31" i="27"/>
  <c r="AI30" i="27"/>
  <c r="AQ29" i="27"/>
  <c r="K29" i="27"/>
  <c r="S28" i="27"/>
  <c r="Z39" i="27"/>
  <c r="AH38" i="27"/>
  <c r="AP37" i="27"/>
  <c r="J37" i="27"/>
  <c r="R36" i="27"/>
  <c r="Z35" i="27"/>
  <c r="AH34" i="27"/>
  <c r="AP33" i="27"/>
  <c r="J33" i="27"/>
  <c r="R32" i="27"/>
  <c r="Z31" i="27"/>
  <c r="AH30" i="27"/>
  <c r="AP29" i="27"/>
  <c r="J29" i="27"/>
  <c r="R28" i="27"/>
  <c r="AG35" i="27"/>
  <c r="Q31" i="27"/>
  <c r="AE28" i="27"/>
  <c r="Y35" i="27"/>
  <c r="P31" i="27"/>
  <c r="AD28" i="27"/>
  <c r="Q35" i="27"/>
  <c r="I31" i="27"/>
  <c r="Y28" i="27"/>
  <c r="AG36" i="27"/>
  <c r="AN31" i="27"/>
  <c r="AO28" i="27"/>
  <c r="I38" i="27"/>
  <c r="Y32" i="27"/>
  <c r="W29" i="27"/>
  <c r="Y39" i="27"/>
  <c r="P33" i="27"/>
  <c r="H30" i="27"/>
  <c r="F28" i="27"/>
  <c r="Y34" i="27"/>
  <c r="AG30" i="27"/>
  <c r="Q28" i="27"/>
  <c r="AN29" i="27"/>
  <c r="AF28" i="27"/>
  <c r="P32" i="27"/>
  <c r="AQ39" i="27"/>
  <c r="X40" i="27"/>
  <c r="AK39" i="27"/>
  <c r="H37" i="27"/>
  <c r="AN33" i="27"/>
  <c r="O37" i="27"/>
  <c r="G34" i="27"/>
  <c r="O31" i="27"/>
  <c r="AE39" i="27"/>
  <c r="V37" i="27"/>
  <c r="N35" i="27"/>
  <c r="N33" i="27"/>
  <c r="F31" i="27"/>
  <c r="AL28" i="27"/>
  <c r="E38" i="27"/>
  <c r="AK35" i="27"/>
  <c r="AC33" i="27"/>
  <c r="AC31" i="27"/>
  <c r="U29" i="27"/>
  <c r="T39" i="27"/>
  <c r="T37" i="27"/>
  <c r="AJ35" i="27"/>
  <c r="L34" i="27"/>
  <c r="AB32" i="27"/>
  <c r="D31" i="27"/>
  <c r="T29" i="27"/>
  <c r="AJ40" i="27"/>
  <c r="S38" i="27"/>
  <c r="AI36" i="27"/>
  <c r="K35" i="27"/>
  <c r="AA33" i="27"/>
  <c r="AQ31" i="27"/>
  <c r="S30" i="27"/>
  <c r="AI28" i="27"/>
  <c r="J39" i="27"/>
  <c r="Z37" i="27"/>
  <c r="AP35" i="27"/>
  <c r="R34" i="27"/>
  <c r="AH32" i="27"/>
  <c r="J31" i="27"/>
  <c r="AH29" i="27"/>
  <c r="AH28" i="27"/>
  <c r="Q37" i="27"/>
  <c r="Y30" i="27"/>
  <c r="AG38" i="27"/>
  <c r="H32" i="27"/>
  <c r="N28" i="27"/>
  <c r="AG32" i="27"/>
  <c r="G29" i="27"/>
  <c r="I35" i="27"/>
  <c r="P30" i="27"/>
  <c r="AL39" i="27"/>
  <c r="AG31" i="27"/>
  <c r="W28" i="27"/>
  <c r="AG34" i="27"/>
  <c r="Q29" i="27"/>
  <c r="AG37" i="27"/>
  <c r="Y31" i="27"/>
  <c r="X31" i="27"/>
  <c r="O29" i="27"/>
  <c r="H33" i="27"/>
  <c r="J40" i="27"/>
  <c r="AE40" i="27"/>
  <c r="H39" i="27"/>
  <c r="AN35" i="27"/>
  <c r="O39" i="27"/>
  <c r="G36" i="27"/>
  <c r="AM32" i="27"/>
  <c r="W30" i="27"/>
  <c r="AL38" i="27"/>
  <c r="AD36" i="27"/>
  <c r="V34" i="27"/>
  <c r="V32" i="27"/>
  <c r="N30" i="27"/>
  <c r="M39" i="27"/>
  <c r="M37" i="27"/>
  <c r="E35" i="27"/>
  <c r="AK32" i="27"/>
  <c r="AK30" i="27"/>
  <c r="AC28" i="27"/>
  <c r="AB38" i="27"/>
  <c r="AJ36" i="27"/>
  <c r="L35" i="27"/>
  <c r="AB33" i="27"/>
  <c r="D32" i="27"/>
  <c r="T30" i="27"/>
  <c r="AJ28" i="27"/>
  <c r="S39" i="27"/>
  <c r="AI37" i="27"/>
  <c r="K36" i="27"/>
  <c r="AA34" i="27"/>
  <c r="AQ32" i="27"/>
  <c r="S31" i="27"/>
  <c r="AI29" i="27"/>
  <c r="K28" i="27"/>
  <c r="Z38" i="27"/>
  <c r="AP36" i="27"/>
  <c r="R35" i="27"/>
  <c r="AH33" i="27"/>
  <c r="J32" i="27"/>
  <c r="Z30" i="27"/>
  <c r="Z29" i="27"/>
  <c r="Z28" i="27"/>
  <c r="I34" i="27"/>
  <c r="AG29" i="27"/>
  <c r="I37" i="27"/>
  <c r="X30" i="27"/>
  <c r="Y38" i="27"/>
  <c r="AO31" i="27"/>
  <c r="I28" i="27"/>
  <c r="Y33" i="27"/>
  <c r="X29" i="27"/>
  <c r="Y36" i="27"/>
  <c r="AO30" i="27"/>
  <c r="G28" i="27"/>
  <c r="X32" i="27"/>
  <c r="AM28" i="27"/>
  <c r="I36" i="27"/>
  <c r="AO29" i="27"/>
  <c r="AF30" i="27"/>
  <c r="AO35" i="27"/>
  <c r="AG40" i="27"/>
  <c r="O40" i="27"/>
  <c r="AF38" i="27"/>
  <c r="X35" i="27"/>
  <c r="AM38" i="27"/>
  <c r="AE35" i="27"/>
  <c r="W32" i="27"/>
  <c r="O30" i="27"/>
  <c r="V38" i="27"/>
  <c r="V36" i="27"/>
  <c r="N34" i="27"/>
  <c r="F32" i="27"/>
  <c r="F30" i="27"/>
  <c r="E39" i="27"/>
  <c r="AK36" i="27"/>
  <c r="AK34" i="27"/>
  <c r="AC32" i="27"/>
  <c r="U30" i="27"/>
  <c r="U28" i="27"/>
  <c r="T38" i="27"/>
  <c r="AB36" i="27"/>
  <c r="D35" i="27"/>
  <c r="T33" i="27"/>
  <c r="AJ31" i="27"/>
  <c r="L30" i="27"/>
  <c r="AB28" i="27"/>
  <c r="K39" i="27"/>
  <c r="AA37" i="27"/>
  <c r="AQ35" i="27"/>
  <c r="S34" i="27"/>
  <c r="AI32" i="27"/>
  <c r="K31" i="27"/>
  <c r="AA29" i="27"/>
  <c r="AD40" i="27"/>
  <c r="R38" i="27"/>
  <c r="AH36" i="27"/>
  <c r="J35" i="27"/>
  <c r="Z33" i="27"/>
  <c r="AP31" i="27"/>
  <c r="R30" i="27"/>
  <c r="R29" i="27"/>
  <c r="J28" i="27"/>
  <c r="AO32" i="27"/>
  <c r="I29" i="27"/>
  <c r="AO33" i="27"/>
  <c r="AF29" i="27"/>
  <c r="AO36" i="27"/>
  <c r="Q30" i="27"/>
  <c r="AB40" i="27"/>
  <c r="AF32" i="27"/>
  <c r="X28" i="27"/>
  <c r="AO34" i="27"/>
  <c r="I30" i="27"/>
  <c r="AO37" i="27"/>
  <c r="AF31" i="27"/>
  <c r="V28" i="27"/>
  <c r="I33" i="27"/>
  <c r="P29" i="27"/>
  <c r="I39" i="27"/>
  <c r="Q34" i="27"/>
  <c r="AN40" i="27"/>
  <c r="AE37" i="27"/>
  <c r="AD37" i="27"/>
  <c r="N29" i="27"/>
  <c r="AK31" i="27"/>
  <c r="D36" i="27"/>
  <c r="AB29" i="27"/>
  <c r="S35" i="27"/>
  <c r="AQ28" i="27"/>
  <c r="Z34" i="27"/>
  <c r="AP28" i="27"/>
  <c r="AN32" i="27"/>
  <c r="Q38" i="27"/>
  <c r="AN28" i="27"/>
  <c r="Q32" i="27"/>
  <c r="M40" i="27"/>
  <c r="W34" i="27"/>
  <c r="AD35" i="27"/>
  <c r="M38" i="27"/>
  <c r="AC29" i="27"/>
  <c r="T34" i="27"/>
  <c r="D28" i="27"/>
  <c r="AI33" i="27"/>
  <c r="R39" i="27"/>
  <c r="AP32" i="27"/>
  <c r="AO38" i="27"/>
  <c r="H29" i="27"/>
  <c r="H31" i="27"/>
  <c r="Q36" i="27"/>
  <c r="AG28" i="27"/>
  <c r="X37" i="27"/>
  <c r="AE31" i="27"/>
  <c r="V33" i="27"/>
  <c r="E36" i="27"/>
  <c r="F40" i="27"/>
  <c r="AJ32" i="27"/>
  <c r="AA38" i="27"/>
  <c r="K32" i="27"/>
  <c r="AH37" i="27"/>
  <c r="R31" i="27"/>
  <c r="I32" i="27"/>
  <c r="AG33" i="27"/>
  <c r="H28" i="27"/>
  <c r="AN30" i="27"/>
  <c r="Y37" i="27"/>
  <c r="S40" i="27"/>
  <c r="P34" i="27"/>
  <c r="N40" i="27"/>
  <c r="N31" i="27"/>
  <c r="E34" i="27"/>
  <c r="AB37" i="27"/>
  <c r="L31" i="27"/>
  <c r="AQ36" i="27"/>
  <c r="AA30" i="27"/>
  <c r="J36" i="27"/>
  <c r="J30" i="27"/>
  <c r="O28" i="27"/>
  <c r="Y29" i="27"/>
  <c r="Q33" i="27"/>
  <c r="Q39" i="27"/>
  <c r="P28" i="27"/>
  <c r="N15" i="7"/>
  <c r="N8" i="7"/>
  <c r="N6" i="7"/>
  <c r="N4" i="7"/>
  <c r="N7" i="7"/>
  <c r="N13" i="7"/>
  <c r="N9" i="7"/>
  <c r="N16" i="7"/>
  <c r="N12" i="7"/>
  <c r="N11" i="7"/>
  <c r="N10" i="7"/>
  <c r="N14" i="7"/>
  <c r="N5" i="7"/>
  <c r="L5" i="7"/>
  <c r="L4" i="7"/>
  <c r="L7" i="7"/>
  <c r="L6" i="7"/>
  <c r="L16" i="7"/>
  <c r="L9" i="7"/>
  <c r="L13" i="7"/>
  <c r="L8" i="7"/>
  <c r="L10" i="7"/>
  <c r="L15" i="7"/>
  <c r="L11" i="7"/>
  <c r="L14" i="7"/>
  <c r="L12" i="7"/>
  <c r="P8" i="7"/>
  <c r="Q8" i="7" s="1"/>
  <c r="P15" i="7"/>
  <c r="Q15" i="7" s="1"/>
  <c r="P5" i="7"/>
  <c r="Q5" i="7" s="1"/>
  <c r="P16" i="7"/>
  <c r="Q16" i="7" s="1"/>
  <c r="P10" i="7"/>
  <c r="Q10" i="7" s="1"/>
  <c r="P13" i="7"/>
  <c r="Q13" i="7" s="1"/>
  <c r="P6" i="7"/>
  <c r="Q6" i="7" s="1"/>
  <c r="P11" i="7"/>
  <c r="Q11" i="7" s="1"/>
  <c r="P12" i="7"/>
  <c r="Q12" i="7" s="1"/>
  <c r="P9" i="7"/>
  <c r="Q9" i="7" s="1"/>
  <c r="P4" i="7"/>
  <c r="P7" i="7"/>
  <c r="Q7" i="7" s="1"/>
  <c r="P14" i="7"/>
  <c r="Q14" i="7" s="1"/>
  <c r="G9" i="27"/>
  <c r="AG14" i="27"/>
  <c r="AB14" i="27"/>
  <c r="O14" i="27"/>
  <c r="P13" i="27"/>
  <c r="I12" i="27"/>
  <c r="AO12" i="27"/>
  <c r="AH11" i="27"/>
  <c r="AA10" i="27"/>
  <c r="T9" i="27"/>
  <c r="M8" i="27"/>
  <c r="F7" i="27"/>
  <c r="AL7" i="27"/>
  <c r="AN5" i="27"/>
  <c r="AL14" i="27"/>
  <c r="AG13" i="27"/>
  <c r="Z12" i="27"/>
  <c r="S11" i="27"/>
  <c r="L10" i="27"/>
  <c r="E9" i="27"/>
  <c r="AK9" i="27"/>
  <c r="AD8" i="27"/>
  <c r="W7" i="27"/>
  <c r="P6" i="27"/>
  <c r="I5" i="27"/>
  <c r="AO5" i="27"/>
  <c r="K5" i="27"/>
  <c r="AN12" i="27"/>
  <c r="U7" i="27"/>
  <c r="R14" i="27"/>
  <c r="R13" i="27"/>
  <c r="K12" i="27"/>
  <c r="AQ12" i="27"/>
  <c r="AJ11" i="27"/>
  <c r="AC10" i="27"/>
  <c r="V9" i="27"/>
  <c r="O8" i="27"/>
  <c r="H7" i="27"/>
  <c r="AN7" i="27"/>
  <c r="AG6" i="27"/>
  <c r="Z5" i="27"/>
  <c r="J6" i="27"/>
  <c r="W13" i="27"/>
  <c r="AB8" i="27"/>
  <c r="AF5" i="27"/>
  <c r="AN14" i="27"/>
  <c r="AI13" i="27"/>
  <c r="AB12" i="27"/>
  <c r="U11" i="27"/>
  <c r="N10" i="27"/>
  <c r="O9" i="27"/>
  <c r="H8" i="27"/>
  <c r="AN8" i="27"/>
  <c r="AP6" i="27"/>
  <c r="AH10" i="27"/>
  <c r="P5" i="27"/>
  <c r="AP14" i="27"/>
  <c r="AJ13" i="27"/>
  <c r="AC12" i="27"/>
  <c r="V11" i="27"/>
  <c r="O10" i="27"/>
  <c r="H9" i="27"/>
  <c r="AN9" i="27"/>
  <c r="AG8" i="27"/>
  <c r="Z7" i="27"/>
  <c r="S6" i="27"/>
  <c r="L5" i="27"/>
  <c r="AP8" i="27"/>
  <c r="AB6" i="27"/>
  <c r="G13" i="27"/>
  <c r="AI9" i="27"/>
  <c r="AM6" i="27"/>
  <c r="AQ14" i="27"/>
  <c r="AK13" i="27"/>
  <c r="AD12" i="27"/>
  <c r="W11" i="27"/>
  <c r="P10" i="27"/>
  <c r="I9" i="27"/>
  <c r="AO9" i="27"/>
  <c r="AH8" i="27"/>
  <c r="T6" i="27"/>
  <c r="O13" i="27"/>
  <c r="L8" i="27"/>
  <c r="X5" i="27"/>
  <c r="F13" i="27"/>
  <c r="AL13" i="27"/>
  <c r="AE12" i="27"/>
  <c r="X11" i="27"/>
  <c r="Q10" i="27"/>
  <c r="J9" i="27"/>
  <c r="AP9" i="27"/>
  <c r="AI8" i="27"/>
  <c r="AB7" i="27"/>
  <c r="U6" i="27"/>
  <c r="N5" i="27"/>
  <c r="X14" i="27"/>
  <c r="R10" i="27"/>
  <c r="G5" i="27"/>
  <c r="I14" i="27"/>
  <c r="AO14" i="27"/>
  <c r="AJ14" i="27"/>
  <c r="Z14" i="27"/>
  <c r="X13" i="27"/>
  <c r="Q12" i="27"/>
  <c r="J11" i="27"/>
  <c r="AP11" i="27"/>
  <c r="AI10" i="27"/>
  <c r="AB9" i="27"/>
  <c r="U8" i="27"/>
  <c r="N7" i="27"/>
  <c r="G6" i="27"/>
  <c r="F14" i="27"/>
  <c r="I13" i="27"/>
  <c r="AO13" i="27"/>
  <c r="AH12" i="27"/>
  <c r="AA11" i="27"/>
  <c r="T10" i="27"/>
  <c r="M9" i="27"/>
  <c r="F8" i="27"/>
  <c r="AL8" i="27"/>
  <c r="AE7" i="27"/>
  <c r="X6" i="27"/>
  <c r="Q5" i="27"/>
  <c r="Y7" i="27"/>
  <c r="AQ5" i="27"/>
  <c r="AO11" i="27"/>
  <c r="Q14" i="27"/>
  <c r="L14" i="27"/>
  <c r="E13" i="27"/>
  <c r="AK14" i="27"/>
  <c r="AF13" i="27"/>
  <c r="Y12" i="27"/>
  <c r="R11" i="27"/>
  <c r="K10" i="27"/>
  <c r="AQ10" i="27"/>
  <c r="AJ9" i="27"/>
  <c r="AC8" i="27"/>
  <c r="V7" i="27"/>
  <c r="O6" i="27"/>
  <c r="P14" i="27"/>
  <c r="Q13" i="27"/>
  <c r="J12" i="27"/>
  <c r="AP12" i="27"/>
  <c r="AI11" i="27"/>
  <c r="AB10" i="27"/>
  <c r="U9" i="27"/>
  <c r="N8" i="27"/>
  <c r="G7" i="27"/>
  <c r="AM7" i="27"/>
  <c r="AF6" i="27"/>
  <c r="Y5" i="27"/>
  <c r="AO7" i="27"/>
  <c r="N14" i="27"/>
  <c r="S9" i="27"/>
  <c r="W6" i="27"/>
  <c r="AM14" i="27"/>
  <c r="AH13" i="27"/>
  <c r="AA12" i="27"/>
  <c r="T11" i="27"/>
  <c r="M10" i="27"/>
  <c r="F9" i="27"/>
  <c r="AL9" i="27"/>
  <c r="AE8" i="27"/>
  <c r="X7" i="27"/>
  <c r="Q6" i="27"/>
  <c r="J5" i="27"/>
  <c r="AP5" i="27"/>
  <c r="S5" i="27"/>
  <c r="J10" i="27"/>
  <c r="AL6" i="27"/>
  <c r="S14" i="27"/>
  <c r="S13" i="27"/>
  <c r="L12" i="27"/>
  <c r="E11" i="27"/>
  <c r="AK11" i="27"/>
  <c r="AD10" i="27"/>
  <c r="AE9" i="27"/>
  <c r="X8" i="27"/>
  <c r="AG7" i="27"/>
  <c r="AM13" i="27"/>
  <c r="AC7" i="27"/>
  <c r="U14" i="27"/>
  <c r="T13" i="27"/>
  <c r="M12" i="27"/>
  <c r="F11" i="27"/>
  <c r="AL11" i="27"/>
  <c r="AE10" i="27"/>
  <c r="X9" i="27"/>
  <c r="Q8" i="27"/>
  <c r="J7" i="27"/>
  <c r="AP7" i="27"/>
  <c r="AI6" i="27"/>
  <c r="AB5" i="27"/>
  <c r="AI7" i="27"/>
  <c r="M5" i="27"/>
  <c r="Q11" i="27"/>
  <c r="F6" i="27"/>
  <c r="V14" i="27"/>
  <c r="U13" i="27"/>
  <c r="N12" i="27"/>
  <c r="G11" i="27"/>
  <c r="AM11" i="27"/>
  <c r="AF10" i="27"/>
  <c r="Y9" i="27"/>
  <c r="R8" i="27"/>
  <c r="AA7" i="27"/>
  <c r="U5" i="27"/>
  <c r="AG11" i="27"/>
  <c r="V6" i="27"/>
  <c r="W14" i="27"/>
  <c r="V13" i="27"/>
  <c r="O12" i="27"/>
  <c r="H11" i="27"/>
  <c r="AN11" i="27"/>
  <c r="AG10" i="27"/>
  <c r="Z9" i="27"/>
  <c r="S8" i="27"/>
  <c r="L7" i="27"/>
  <c r="E6" i="27"/>
  <c r="AK6" i="27"/>
  <c r="AD5" i="27"/>
  <c r="H12" i="27"/>
  <c r="AJ8" i="27"/>
  <c r="T14" i="27"/>
  <c r="AG12" i="27"/>
  <c r="E8" i="27"/>
  <c r="AA14" i="27"/>
  <c r="AQ11" i="27"/>
  <c r="O7" i="27"/>
  <c r="AH6" i="27"/>
  <c r="G14" i="27"/>
  <c r="AP13" i="27"/>
  <c r="AB11" i="27"/>
  <c r="E14" i="27"/>
  <c r="Z11" i="27"/>
  <c r="AK8" i="27"/>
  <c r="Y13" i="27"/>
  <c r="AJ10" i="27"/>
  <c r="H6" i="27"/>
  <c r="AE13" i="27"/>
  <c r="AC14" i="27"/>
  <c r="S12" i="27"/>
  <c r="E10" i="27"/>
  <c r="AD9" i="27"/>
  <c r="P7" i="27"/>
  <c r="AO6" i="27"/>
  <c r="Z6" i="27"/>
  <c r="AK7" i="27"/>
  <c r="K13" i="27"/>
  <c r="AJ12" i="27"/>
  <c r="V10" i="27"/>
  <c r="P8" i="27"/>
  <c r="AA5" i="27"/>
  <c r="J14" i="27"/>
  <c r="E12" i="27"/>
  <c r="AD11" i="27"/>
  <c r="P9" i="27"/>
  <c r="AO8" i="27"/>
  <c r="AA6" i="27"/>
  <c r="S7" i="27"/>
  <c r="X12" i="27"/>
  <c r="K14" i="27"/>
  <c r="F12" i="27"/>
  <c r="AE11" i="27"/>
  <c r="Q9" i="27"/>
  <c r="K7" i="27"/>
  <c r="P12" i="27"/>
  <c r="M14" i="27"/>
  <c r="G12" i="27"/>
  <c r="AF11" i="27"/>
  <c r="R9" i="27"/>
  <c r="AQ8" i="27"/>
  <c r="AC6" i="27"/>
  <c r="AI14" i="27"/>
  <c r="H5" i="27"/>
  <c r="H13" i="27"/>
  <c r="S10" i="27"/>
  <c r="AD7" i="27"/>
  <c r="R12" i="27"/>
  <c r="AC9" i="27"/>
  <c r="AN6" i="27"/>
  <c r="T8" i="27"/>
  <c r="J13" i="27"/>
  <c r="AI12" i="27"/>
  <c r="U10" i="27"/>
  <c r="G8" i="27"/>
  <c r="AF7" i="27"/>
  <c r="R5" i="27"/>
  <c r="AI5" i="27"/>
  <c r="AM5" i="27"/>
  <c r="AA13" i="27"/>
  <c r="M11" i="27"/>
  <c r="AL10" i="27"/>
  <c r="AF8" i="27"/>
  <c r="Y11" i="27"/>
  <c r="AE14" i="27"/>
  <c r="U12" i="27"/>
  <c r="G10" i="27"/>
  <c r="AF9" i="27"/>
  <c r="R7" i="27"/>
  <c r="AQ6" i="27"/>
  <c r="L6" i="27"/>
  <c r="Z10" i="27"/>
  <c r="AF14" i="27"/>
  <c r="V12" i="27"/>
  <c r="H10" i="27"/>
  <c r="AG9" i="27"/>
  <c r="AQ7" i="27"/>
  <c r="AP10" i="27"/>
  <c r="AH14" i="27"/>
  <c r="W12" i="27"/>
  <c r="I10" i="27"/>
  <c r="AH9" i="27"/>
  <c r="T7" i="27"/>
  <c r="F5" i="27"/>
  <c r="I11" i="27"/>
  <c r="AE6" i="27"/>
  <c r="AD6" i="27"/>
  <c r="N9" i="27"/>
  <c r="Y6" i="27"/>
  <c r="K9" i="27"/>
  <c r="T12" i="27"/>
  <c r="AM9" i="27"/>
  <c r="O5" i="27"/>
  <c r="N11" i="27"/>
  <c r="Y8" i="27"/>
  <c r="AJ5" i="27"/>
  <c r="W5" i="27"/>
  <c r="O11" i="27"/>
  <c r="Z8" i="27"/>
  <c r="AE5" i="27"/>
  <c r="P11" i="27"/>
  <c r="AA8" i="27"/>
  <c r="AL5" i="27"/>
  <c r="E4" i="27"/>
  <c r="AK4" i="27"/>
  <c r="R3" i="27"/>
  <c r="L2" i="27"/>
  <c r="L2" i="28" s="1"/>
  <c r="E2" i="27"/>
  <c r="E2" i="28" s="1"/>
  <c r="AL4" i="27"/>
  <c r="M2" i="27"/>
  <c r="M2" i="28" s="1"/>
  <c r="G4" i="27"/>
  <c r="AM4" i="27"/>
  <c r="T3" i="27"/>
  <c r="N2" i="27"/>
  <c r="N2" i="28" s="1"/>
  <c r="H4" i="27"/>
  <c r="AN4" i="27"/>
  <c r="U3" i="27"/>
  <c r="O2" i="27"/>
  <c r="O2" i="28" s="1"/>
  <c r="AG3" i="27"/>
  <c r="Q4" i="27"/>
  <c r="D9" i="27"/>
  <c r="AD3" i="27"/>
  <c r="X2" i="27"/>
  <c r="K3" i="27"/>
  <c r="Z4" i="27"/>
  <c r="G3" i="27"/>
  <c r="AM3" i="27"/>
  <c r="AG2" i="27"/>
  <c r="K4" i="27"/>
  <c r="AQ4" i="27"/>
  <c r="X3" i="27"/>
  <c r="R2" i="27"/>
  <c r="R2" i="28" s="1"/>
  <c r="Y3" i="27"/>
  <c r="D2" i="27"/>
  <c r="D2" i="28" s="1"/>
  <c r="AJ4" i="27"/>
  <c r="Q3" i="27"/>
  <c r="M4" i="27"/>
  <c r="D13" i="27"/>
  <c r="T2" i="27"/>
  <c r="D12" i="27"/>
  <c r="O4" i="27"/>
  <c r="AB3" i="27"/>
  <c r="P4" i="27"/>
  <c r="AC3" i="27"/>
  <c r="AI2" i="27"/>
  <c r="F3" i="27"/>
  <c r="AF2" i="27"/>
  <c r="AH4" i="27"/>
  <c r="I2" i="27"/>
  <c r="I2" i="28" s="1"/>
  <c r="S4" i="27"/>
  <c r="AF3" i="27"/>
  <c r="AA2" i="27"/>
  <c r="D14" i="27"/>
  <c r="AH3" i="27"/>
  <c r="V4" i="27"/>
  <c r="D4" i="27"/>
  <c r="W4" i="27"/>
  <c r="AJ3" i="27"/>
  <c r="E3" i="27"/>
  <c r="AE2" i="27"/>
  <c r="N3" i="27"/>
  <c r="AN2" i="27"/>
  <c r="W3" i="27"/>
  <c r="K2" i="27"/>
  <c r="K2" i="28" s="1"/>
  <c r="H3" i="27"/>
  <c r="AQ2" i="27"/>
  <c r="D6" i="27"/>
  <c r="AK10" i="27"/>
  <c r="AF12" i="27"/>
  <c r="AQ9" i="27"/>
  <c r="I8" i="27"/>
  <c r="Y14" i="27"/>
  <c r="K11" i="27"/>
  <c r="Z13" i="27"/>
  <c r="W8" i="27"/>
  <c r="AH5" i="27"/>
  <c r="H14" i="27"/>
  <c r="AC11" i="27"/>
  <c r="I7" i="27"/>
  <c r="L13" i="27"/>
  <c r="W10" i="27"/>
  <c r="AH7" i="27"/>
  <c r="E5" i="27"/>
  <c r="M13" i="27"/>
  <c r="X10" i="27"/>
  <c r="AJ6" i="27"/>
  <c r="N13" i="27"/>
  <c r="Y10" i="27"/>
  <c r="AJ7" i="27"/>
  <c r="AA9" i="27"/>
  <c r="Z3" i="27"/>
  <c r="N4" i="27"/>
  <c r="U2" i="27"/>
  <c r="D11" i="27"/>
  <c r="V2" i="27"/>
  <c r="D10" i="27"/>
  <c r="W2" i="27"/>
  <c r="Y4" i="27"/>
  <c r="AL3" i="27"/>
  <c r="AK2" i="27"/>
  <c r="O3" i="27"/>
  <c r="AO2" i="27"/>
  <c r="D7" i="27"/>
  <c r="Z2" i="27"/>
  <c r="L4" i="27"/>
  <c r="AO3" i="27"/>
  <c r="U4" i="27"/>
  <c r="AB2" i="27"/>
  <c r="D3" i="27"/>
  <c r="X4" i="27"/>
  <c r="AG4" i="27"/>
  <c r="AP4" i="27"/>
  <c r="AN3" i="27"/>
  <c r="L9" i="27"/>
  <c r="AQ13" i="27"/>
  <c r="T5" i="27"/>
  <c r="AN13" i="27"/>
  <c r="V8" i="27"/>
  <c r="L11" i="27"/>
  <c r="L11" i="28" s="1"/>
  <c r="AM8" i="27"/>
  <c r="Q7" i="27"/>
  <c r="AD14" i="27"/>
  <c r="F10" i="27"/>
  <c r="R6" i="27"/>
  <c r="AB13" i="27"/>
  <c r="AM10" i="27"/>
  <c r="K6" i="27"/>
  <c r="AC5" i="27"/>
  <c r="AC13" i="27"/>
  <c r="AN10" i="27"/>
  <c r="AK5" i="27"/>
  <c r="AD13" i="27"/>
  <c r="AO10" i="27"/>
  <c r="M6" i="27"/>
  <c r="N6" i="27"/>
  <c r="D5" i="27"/>
  <c r="AC2" i="27"/>
  <c r="AD2" i="27"/>
  <c r="AK3" i="27"/>
  <c r="AI3" i="27"/>
  <c r="H2" i="27"/>
  <c r="H2" i="28" s="1"/>
  <c r="J4" i="27"/>
  <c r="Q2" i="27"/>
  <c r="Q2" i="28" s="1"/>
  <c r="AA4" i="27"/>
  <c r="AH2" i="27"/>
  <c r="T4" i="27"/>
  <c r="AG5" i="27"/>
  <c r="I6" i="27"/>
  <c r="W9" i="27"/>
  <c r="AK12" i="27"/>
  <c r="E7" i="27"/>
  <c r="AM12" i="27"/>
  <c r="AL12" i="27"/>
  <c r="K8" i="27"/>
  <c r="AC4" i="27"/>
  <c r="AD4" i="27"/>
  <c r="L3" i="27"/>
  <c r="M3" i="27"/>
  <c r="AO4" i="27"/>
  <c r="R4" i="27"/>
  <c r="R4" i="28" s="1"/>
  <c r="AQ3" i="27"/>
  <c r="AP2" i="27"/>
  <c r="AP3" i="27"/>
  <c r="AM2" i="27"/>
  <c r="AE3" i="27"/>
  <c r="AB4" i="27"/>
  <c r="AE4" i="27"/>
  <c r="S2" i="27"/>
  <c r="S2" i="28" s="1"/>
  <c r="J2" i="27"/>
  <c r="J2" i="28" s="1"/>
  <c r="J8" i="27"/>
  <c r="V5" i="27"/>
  <c r="J3" i="27"/>
  <c r="S3" i="27"/>
  <c r="F2" i="27"/>
  <c r="F2" i="28" s="1"/>
  <c r="G2" i="27"/>
  <c r="G2" i="28" s="1"/>
  <c r="V3" i="27"/>
  <c r="D8" i="27"/>
  <c r="AI4" i="27"/>
  <c r="AA3" i="27"/>
  <c r="M7" i="27"/>
  <c r="F4" i="27"/>
  <c r="AL2" i="27"/>
  <c r="P2" i="27"/>
  <c r="P2" i="28" s="1"/>
  <c r="P3" i="27"/>
  <c r="AJ2" i="27"/>
  <c r="AF4" i="27"/>
  <c r="I4" i="27"/>
  <c r="Y2" i="27"/>
  <c r="I3" i="27"/>
  <c r="Q7" i="28" l="1"/>
  <c r="L4" i="28"/>
  <c r="K11" i="28"/>
  <c r="R7" i="28"/>
  <c r="N3" i="28"/>
  <c r="O5" i="28"/>
  <c r="D8" i="28"/>
  <c r="O4" i="28"/>
  <c r="M3" i="28"/>
  <c r="M6" i="28"/>
  <c r="D11" i="28"/>
  <c r="D13" i="28"/>
  <c r="S3" i="28"/>
  <c r="D3" i="28"/>
  <c r="O3" i="28"/>
  <c r="D14" i="28"/>
  <c r="M4" i="28"/>
  <c r="R6" i="28"/>
  <c r="I3" i="28"/>
  <c r="L3" i="28"/>
  <c r="K4" i="28"/>
  <c r="D9" i="28"/>
  <c r="R5" i="28"/>
  <c r="M7" i="28"/>
  <c r="D5" i="28"/>
  <c r="D10" i="28"/>
  <c r="N4" i="28"/>
  <c r="M13" i="28"/>
  <c r="L13" i="28"/>
  <c r="K8" i="28"/>
  <c r="L9" i="28"/>
  <c r="P11" i="28"/>
  <c r="M11" i="28"/>
  <c r="M14" i="28"/>
  <c r="S7" i="28"/>
  <c r="P8" i="28"/>
  <c r="O12" i="28"/>
  <c r="N12" i="28"/>
  <c r="Q11" i="28"/>
  <c r="M12" i="28"/>
  <c r="S13" i="28"/>
  <c r="S5" i="28"/>
  <c r="M10" i="28"/>
  <c r="G7" i="28"/>
  <c r="P14" i="28"/>
  <c r="L14" i="28"/>
  <c r="F14" i="28"/>
  <c r="Q12" i="28"/>
  <c r="P5" i="28"/>
  <c r="K12" i="28"/>
  <c r="P6" i="28"/>
  <c r="E9" i="28"/>
  <c r="F7" i="28"/>
  <c r="O14" i="28"/>
  <c r="Q39" i="28"/>
  <c r="L31" i="28"/>
  <c r="N40" i="28"/>
  <c r="R31" i="28"/>
  <c r="F4" i="28"/>
  <c r="P3" i="28"/>
  <c r="D4" i="28"/>
  <c r="D12" i="28"/>
  <c r="Q3" i="28"/>
  <c r="Q4" i="28"/>
  <c r="N9" i="28"/>
  <c r="P12" i="28"/>
  <c r="G14" i="28"/>
  <c r="M5" i="28"/>
  <c r="Q14" i="28"/>
  <c r="Q5" i="28"/>
  <c r="G6" i="28"/>
  <c r="L8" i="28"/>
  <c r="L5" i="28"/>
  <c r="L10" i="28"/>
  <c r="G3" i="28"/>
  <c r="Q9" i="28"/>
  <c r="R39" i="28"/>
  <c r="M40" i="28"/>
  <c r="S35" i="28"/>
  <c r="N29" i="28"/>
  <c r="Q34" i="28"/>
  <c r="Q30" i="28"/>
  <c r="R30" i="28"/>
  <c r="K31" i="28"/>
  <c r="F32" i="28"/>
  <c r="O30" i="28"/>
  <c r="S31" i="28"/>
  <c r="D32" i="28"/>
  <c r="E35" i="28"/>
  <c r="G29" i="28"/>
  <c r="S30" i="28"/>
  <c r="D31" i="28"/>
  <c r="E8" i="24" s="1"/>
  <c r="F31" i="28"/>
  <c r="Q28" i="28"/>
  <c r="Q31" i="28"/>
  <c r="R36" i="28"/>
  <c r="K37" i="28"/>
  <c r="L28" i="28"/>
  <c r="E30" i="28"/>
  <c r="M34" i="28"/>
  <c r="R33" i="28"/>
  <c r="K34" i="28"/>
  <c r="S37" i="28"/>
  <c r="L38" i="28"/>
  <c r="M30" i="28"/>
  <c r="F36" i="28"/>
  <c r="G30" i="28"/>
  <c r="O35" i="28"/>
  <c r="G39" i="28"/>
  <c r="D38" i="28"/>
  <c r="E15" i="24" s="1"/>
  <c r="E29" i="28"/>
  <c r="M32" i="28"/>
  <c r="F37" i="28"/>
  <c r="G33" i="28"/>
  <c r="O36" i="28"/>
  <c r="P39" i="28"/>
  <c r="R40" i="28"/>
  <c r="Q15" i="28"/>
  <c r="N15" i="28"/>
  <c r="O15" i="28"/>
  <c r="R15" i="28"/>
  <c r="E16" i="28"/>
  <c r="S19" i="28"/>
  <c r="G16" i="28"/>
  <c r="K23" i="28"/>
  <c r="D21" i="28"/>
  <c r="O23" i="28"/>
  <c r="Q22" i="28"/>
  <c r="R26" i="28"/>
  <c r="K21" i="28"/>
  <c r="M16" i="28"/>
  <c r="N18" i="28"/>
  <c r="N26" i="28"/>
  <c r="K18" i="28"/>
  <c r="D19" i="28"/>
  <c r="E26" i="28"/>
  <c r="F24" i="28"/>
  <c r="G18" i="28"/>
  <c r="O21" i="28"/>
  <c r="P16" i="28"/>
  <c r="R20" i="28"/>
  <c r="K27" i="28"/>
  <c r="K19" i="28"/>
  <c r="L25" i="28"/>
  <c r="M24" i="28"/>
  <c r="F19" i="28"/>
  <c r="S16" i="28"/>
  <c r="F15" i="28"/>
  <c r="K26" i="28"/>
  <c r="D16" i="28"/>
  <c r="L19" i="28"/>
  <c r="E23" i="28"/>
  <c r="M26" i="28"/>
  <c r="F21" i="28"/>
  <c r="N24" i="28"/>
  <c r="G15" i="28"/>
  <c r="O18" i="28"/>
  <c r="Q24" i="28"/>
  <c r="R16" i="28"/>
  <c r="R19" i="28"/>
  <c r="S27" i="28"/>
  <c r="I11" i="28"/>
  <c r="M9" i="7"/>
  <c r="AP9" i="7"/>
  <c r="O9" i="7"/>
  <c r="AR9" i="7"/>
  <c r="H31" i="28"/>
  <c r="H30" i="28"/>
  <c r="H36" i="28"/>
  <c r="S10" i="7"/>
  <c r="AV10" i="7"/>
  <c r="AW10" i="7" s="1"/>
  <c r="I26" i="28"/>
  <c r="K3" i="28"/>
  <c r="F5" i="28"/>
  <c r="H5" i="28"/>
  <c r="N5" i="28"/>
  <c r="O9" i="28"/>
  <c r="R13" i="28"/>
  <c r="K5" i="28"/>
  <c r="M8" i="28"/>
  <c r="M12" i="7"/>
  <c r="AP12" i="7"/>
  <c r="M10" i="7"/>
  <c r="AP10" i="7"/>
  <c r="AP16" i="7"/>
  <c r="M16" i="7"/>
  <c r="M5" i="7"/>
  <c r="AP5" i="7"/>
  <c r="AR11" i="7"/>
  <c r="O11" i="7"/>
  <c r="AR13" i="7"/>
  <c r="O13" i="7"/>
  <c r="O8" i="7"/>
  <c r="AR8" i="7"/>
  <c r="Q33" i="28"/>
  <c r="J36" i="28"/>
  <c r="P34" i="28"/>
  <c r="H28" i="28"/>
  <c r="F40" i="28"/>
  <c r="H29" i="28"/>
  <c r="M38" i="28"/>
  <c r="Q32" i="28"/>
  <c r="I39" i="28"/>
  <c r="R38" i="28"/>
  <c r="K39" i="28"/>
  <c r="N34" i="28"/>
  <c r="I34" i="28"/>
  <c r="J32" i="28"/>
  <c r="S39" i="28"/>
  <c r="M37" i="28"/>
  <c r="H39" i="28"/>
  <c r="O29" i="28"/>
  <c r="Q29" i="28"/>
  <c r="J31" i="28"/>
  <c r="S38" i="28"/>
  <c r="N33" i="28"/>
  <c r="O31" i="28"/>
  <c r="H37" i="28"/>
  <c r="P32" i="28"/>
  <c r="P33" i="28"/>
  <c r="I38" i="28"/>
  <c r="P31" i="28"/>
  <c r="J37" i="28"/>
  <c r="S28" i="28"/>
  <c r="D29" i="28"/>
  <c r="L32" i="28"/>
  <c r="D39" i="28"/>
  <c r="E16" i="24" s="1"/>
  <c r="E31" i="28"/>
  <c r="M35" i="28"/>
  <c r="P36" i="28"/>
  <c r="J34" i="28"/>
  <c r="R37" i="28"/>
  <c r="K38" i="28"/>
  <c r="L29" i="28"/>
  <c r="L39" i="28"/>
  <c r="M31" i="28"/>
  <c r="L40" i="28"/>
  <c r="N37" i="28"/>
  <c r="G31" i="28"/>
  <c r="H40" i="28"/>
  <c r="E33" i="28"/>
  <c r="M36" i="28"/>
  <c r="G37" i="28"/>
  <c r="P40" i="28"/>
  <c r="AV5" i="7"/>
  <c r="AW5" i="7" s="1"/>
  <c r="S5" i="7"/>
  <c r="AV12" i="7"/>
  <c r="AW12" i="7" s="1"/>
  <c r="S12" i="7"/>
  <c r="AV7" i="7"/>
  <c r="AW7" i="7" s="1"/>
  <c r="S7" i="7"/>
  <c r="D25" i="28"/>
  <c r="L16" i="28"/>
  <c r="F18" i="28"/>
  <c r="Q21" i="28"/>
  <c r="J25" i="28"/>
  <c r="K15" i="28"/>
  <c r="G24" i="28"/>
  <c r="D17" i="28"/>
  <c r="O19" i="28"/>
  <c r="I22" i="28"/>
  <c r="J26" i="28"/>
  <c r="L24" i="28"/>
  <c r="F26" i="28"/>
  <c r="I23" i="28"/>
  <c r="Q26" i="28"/>
  <c r="J23" i="28"/>
  <c r="J27" i="28"/>
  <c r="K20" i="28"/>
  <c r="L21" i="28"/>
  <c r="E25" i="28"/>
  <c r="G21" i="28"/>
  <c r="O24" i="28"/>
  <c r="L26" i="28"/>
  <c r="M17" i="28"/>
  <c r="G22" i="28"/>
  <c r="O25" i="28"/>
  <c r="H17" i="28"/>
  <c r="P20" i="28"/>
  <c r="J17" i="28"/>
  <c r="R21" i="28"/>
  <c r="L27" i="28"/>
  <c r="D22" i="28"/>
  <c r="D26" i="28"/>
  <c r="M20" i="28"/>
  <c r="O20" i="28"/>
  <c r="I15" i="28"/>
  <c r="M15" i="28"/>
  <c r="D23" i="28"/>
  <c r="S24" i="28"/>
  <c r="S23" i="28"/>
  <c r="S17" i="28"/>
  <c r="D20" i="28"/>
  <c r="L23" i="28"/>
  <c r="N27" i="28"/>
  <c r="F25" i="28"/>
  <c r="G19" i="28"/>
  <c r="O22" i="28"/>
  <c r="P17" i="28"/>
  <c r="I25" i="28"/>
  <c r="C15" i="24" s="1"/>
  <c r="R17" i="28"/>
  <c r="J20" i="28"/>
  <c r="R23" i="28"/>
  <c r="D27" i="28"/>
  <c r="H13" i="28"/>
  <c r="H8" i="28"/>
  <c r="AR10" i="7"/>
  <c r="O10" i="7"/>
  <c r="J30" i="28"/>
  <c r="I29" i="28"/>
  <c r="H35" i="28"/>
  <c r="AV15" i="7"/>
  <c r="AW15" i="7" s="1"/>
  <c r="S15" i="7"/>
  <c r="H19" i="28"/>
  <c r="I18" i="28"/>
  <c r="I19" i="28"/>
  <c r="J22" i="28"/>
  <c r="I24" i="28"/>
  <c r="H26" i="28"/>
  <c r="I21" i="28"/>
  <c r="J3" i="28"/>
  <c r="I6" i="28"/>
  <c r="E4" i="28"/>
  <c r="J13" i="28"/>
  <c r="R12" i="28"/>
  <c r="R9" i="28"/>
  <c r="F12" i="28"/>
  <c r="E12" i="28"/>
  <c r="E10" i="28"/>
  <c r="H6" i="28"/>
  <c r="E6" i="28"/>
  <c r="S14" i="28"/>
  <c r="N8" i="28"/>
  <c r="O6" i="28"/>
  <c r="F8" i="28"/>
  <c r="I14" i="28"/>
  <c r="I4" i="28"/>
  <c r="E7" i="28"/>
  <c r="N6" i="28"/>
  <c r="K6" i="28"/>
  <c r="F10" i="28"/>
  <c r="D7" i="28"/>
  <c r="N13" i="28"/>
  <c r="E5" i="28"/>
  <c r="I7" i="28"/>
  <c r="I8" i="28"/>
  <c r="D6" i="28"/>
  <c r="E3" i="28"/>
  <c r="P4" i="28"/>
  <c r="H4" i="28"/>
  <c r="G4" i="28"/>
  <c r="H10" i="28"/>
  <c r="L6" i="28"/>
  <c r="G10" i="28"/>
  <c r="G8" i="28"/>
  <c r="K7" i="28"/>
  <c r="K14" i="28"/>
  <c r="J14" i="28"/>
  <c r="S12" i="28"/>
  <c r="E14" i="28"/>
  <c r="E8" i="28"/>
  <c r="H12" i="28"/>
  <c r="L7" i="28"/>
  <c r="J7" i="28"/>
  <c r="E11" i="28"/>
  <c r="J5" i="28"/>
  <c r="S9" i="28"/>
  <c r="J12" i="28"/>
  <c r="K10" i="28"/>
  <c r="M9" i="28"/>
  <c r="N7" i="28"/>
  <c r="G5" i="28"/>
  <c r="J9" i="28"/>
  <c r="O13" i="28"/>
  <c r="I9" i="28"/>
  <c r="G13" i="28"/>
  <c r="S6" i="28"/>
  <c r="H9" i="28"/>
  <c r="N10" i="28"/>
  <c r="J6" i="28"/>
  <c r="H7" i="28"/>
  <c r="R14" i="28"/>
  <c r="S11" i="28"/>
  <c r="I12" i="28"/>
  <c r="AT4" i="7" a="1"/>
  <c r="AT4" i="7" s="1"/>
  <c r="AU4" i="7" s="1" a="1"/>
  <c r="AU4" i="7" s="1"/>
  <c r="M14" i="7"/>
  <c r="AP14" i="7"/>
  <c r="M8" i="7"/>
  <c r="AP8" i="7"/>
  <c r="AP6" i="7"/>
  <c r="M6" i="7"/>
  <c r="O5" i="7"/>
  <c r="AR5" i="7"/>
  <c r="AR12" i="7"/>
  <c r="O12" i="7"/>
  <c r="O7" i="7"/>
  <c r="AR7" i="7"/>
  <c r="AR15" i="7"/>
  <c r="O15" i="7"/>
  <c r="E34" i="28"/>
  <c r="S40" i="28"/>
  <c r="K32" i="28"/>
  <c r="E36" i="28"/>
  <c r="D28" i="28"/>
  <c r="E5" i="24" s="1"/>
  <c r="D36" i="28"/>
  <c r="E13" i="24" s="1"/>
  <c r="P29" i="28"/>
  <c r="J28" i="28"/>
  <c r="S34" i="28"/>
  <c r="D35" i="28"/>
  <c r="E12" i="24" s="1"/>
  <c r="E39" i="28"/>
  <c r="O40" i="28"/>
  <c r="G28" i="28"/>
  <c r="K28" i="28"/>
  <c r="L35" i="28"/>
  <c r="M39" i="28"/>
  <c r="G36" i="28"/>
  <c r="P30" i="28"/>
  <c r="N28" i="28"/>
  <c r="Q37" i="28"/>
  <c r="J39" i="28"/>
  <c r="L34" i="28"/>
  <c r="E38" i="28"/>
  <c r="N35" i="28"/>
  <c r="G34" i="28"/>
  <c r="I31" i="28"/>
  <c r="R28" i="28"/>
  <c r="K29" i="28"/>
  <c r="S32" i="28"/>
  <c r="D33" i="28"/>
  <c r="E10" i="24" s="1"/>
  <c r="L36" i="28"/>
  <c r="E32" i="28"/>
  <c r="F38" i="28"/>
  <c r="G38" i="28"/>
  <c r="J38" i="28"/>
  <c r="S29" i="28"/>
  <c r="D30" i="28"/>
  <c r="E7" i="24" s="1"/>
  <c r="L33" i="28"/>
  <c r="E28" i="28"/>
  <c r="F34" i="28"/>
  <c r="N38" i="28"/>
  <c r="G32" i="28"/>
  <c r="P38" i="28"/>
  <c r="Q40" i="28"/>
  <c r="O34" i="28"/>
  <c r="H34" i="28"/>
  <c r="P37" i="28"/>
  <c r="E40" i="28"/>
  <c r="K40" i="28"/>
  <c r="E37" i="28"/>
  <c r="F29" i="28"/>
  <c r="N32" i="28"/>
  <c r="AV16" i="7"/>
  <c r="AW16" i="7" s="1"/>
  <c r="S16" i="7"/>
  <c r="S9" i="7"/>
  <c r="AV9" i="7"/>
  <c r="AW9" i="7" s="1"/>
  <c r="AV13" i="7"/>
  <c r="AW13" i="7" s="1"/>
  <c r="S13" i="7"/>
  <c r="S21" i="28"/>
  <c r="M19" i="28"/>
  <c r="Q17" i="28"/>
  <c r="P15" i="28"/>
  <c r="E20" i="28"/>
  <c r="N21" i="28"/>
  <c r="H23" i="28"/>
  <c r="N17" i="28"/>
  <c r="P22" i="28"/>
  <c r="L20" i="28"/>
  <c r="F22" i="28"/>
  <c r="Q25" i="28"/>
  <c r="S25" i="28"/>
  <c r="P18" i="28"/>
  <c r="P19" i="28"/>
  <c r="R24" i="28"/>
  <c r="J15" i="28"/>
  <c r="L17" i="28"/>
  <c r="O16" i="28"/>
  <c r="S26" i="28"/>
  <c r="D15" i="28"/>
  <c r="L22" i="28"/>
  <c r="I27" i="28"/>
  <c r="C17" i="24" s="1"/>
  <c r="E18" i="28"/>
  <c r="M21" i="28"/>
  <c r="F16" i="28"/>
  <c r="N19" i="28"/>
  <c r="G26" i="28"/>
  <c r="H21" i="28"/>
  <c r="P24" i="28"/>
  <c r="I16" i="28"/>
  <c r="Q19" i="28"/>
  <c r="J18" i="28"/>
  <c r="R22" i="28"/>
  <c r="S18" i="28"/>
  <c r="N22" i="28"/>
  <c r="O27" i="28"/>
  <c r="G25" i="28"/>
  <c r="K16" i="28"/>
  <c r="K25" i="28"/>
  <c r="L18" i="28"/>
  <c r="K24" i="28"/>
  <c r="S15" i="28"/>
  <c r="D24" i="28"/>
  <c r="M18" i="28"/>
  <c r="N16" i="28"/>
  <c r="G23" i="28"/>
  <c r="O26" i="28"/>
  <c r="H18" i="28"/>
  <c r="P21" i="28"/>
  <c r="Q16" i="28"/>
  <c r="R18" i="28"/>
  <c r="G27" i="28"/>
  <c r="E27" i="28"/>
  <c r="J24" i="28"/>
  <c r="H14" i="28"/>
  <c r="H3" i="28"/>
  <c r="I10" i="28"/>
  <c r="M15" i="7"/>
  <c r="AP15" i="7"/>
  <c r="O6" i="7"/>
  <c r="AR6" i="7"/>
  <c r="H33" i="28"/>
  <c r="J33" i="28"/>
  <c r="AV11" i="7"/>
  <c r="AW11" i="7" s="1"/>
  <c r="S11" i="7"/>
  <c r="H24" i="28"/>
  <c r="H16" i="28"/>
  <c r="J16" i="28"/>
  <c r="J8" i="28"/>
  <c r="J4" i="28"/>
  <c r="S4" i="28"/>
  <c r="F3" i="28"/>
  <c r="R3" i="28"/>
  <c r="O11" i="28"/>
  <c r="N11" i="28"/>
  <c r="K9" i="28"/>
  <c r="S10" i="28"/>
  <c r="G12" i="28"/>
  <c r="P9" i="28"/>
  <c r="K13" i="28"/>
  <c r="P7" i="28"/>
  <c r="O7" i="28"/>
  <c r="S8" i="28"/>
  <c r="H11" i="28"/>
  <c r="R8" i="28"/>
  <c r="G11" i="28"/>
  <c r="F6" i="28"/>
  <c r="Q8" i="28"/>
  <c r="F11" i="28"/>
  <c r="L12" i="28"/>
  <c r="J10" i="28"/>
  <c r="Q6" i="28"/>
  <c r="F9" i="28"/>
  <c r="N14" i="28"/>
  <c r="Q13" i="28"/>
  <c r="R11" i="28"/>
  <c r="E13" i="28"/>
  <c r="I13" i="28"/>
  <c r="J11" i="28"/>
  <c r="R10" i="28"/>
  <c r="Q10" i="28"/>
  <c r="F13" i="28"/>
  <c r="P10" i="28"/>
  <c r="O10" i="28"/>
  <c r="O8" i="28"/>
  <c r="I5" i="28"/>
  <c r="P13" i="28"/>
  <c r="G9" i="28"/>
  <c r="M11" i="7"/>
  <c r="AP11" i="7"/>
  <c r="M13" i="7"/>
  <c r="AP13" i="7"/>
  <c r="M7" i="7"/>
  <c r="AP7" i="7"/>
  <c r="AR14" i="7"/>
  <c r="O14" i="7"/>
  <c r="AR16" i="7"/>
  <c r="O16" i="7"/>
  <c r="P28" i="28"/>
  <c r="O28" i="28"/>
  <c r="N31" i="28"/>
  <c r="I32" i="28"/>
  <c r="Q36" i="28"/>
  <c r="Q38" i="28"/>
  <c r="I33" i="28"/>
  <c r="I30" i="28"/>
  <c r="R29" i="28"/>
  <c r="J35" i="28"/>
  <c r="L30" i="28"/>
  <c r="F30" i="28"/>
  <c r="I36" i="28"/>
  <c r="I28" i="28"/>
  <c r="I37" i="28"/>
  <c r="R35" i="28"/>
  <c r="K36" i="28"/>
  <c r="N30" i="28"/>
  <c r="O39" i="28"/>
  <c r="J40" i="28"/>
  <c r="I35" i="28"/>
  <c r="H32" i="28"/>
  <c r="R34" i="28"/>
  <c r="K35" i="28"/>
  <c r="O37" i="28"/>
  <c r="F28" i="28"/>
  <c r="Q35" i="28"/>
  <c r="J29" i="28"/>
  <c r="R32" i="28"/>
  <c r="K33" i="28"/>
  <c r="S36" i="28"/>
  <c r="D37" i="28"/>
  <c r="E14" i="24" s="1"/>
  <c r="M33" i="28"/>
  <c r="F39" i="28"/>
  <c r="O33" i="28"/>
  <c r="K30" i="28"/>
  <c r="S33" i="28"/>
  <c r="D40" i="28"/>
  <c r="E17" i="24" s="1"/>
  <c r="D34" i="28"/>
  <c r="E11" i="24" s="1"/>
  <c r="L37" i="28"/>
  <c r="M29" i="28"/>
  <c r="F35" i="28"/>
  <c r="N39" i="28"/>
  <c r="G35" i="28"/>
  <c r="O38" i="28"/>
  <c r="H38" i="28"/>
  <c r="I40" i="28"/>
  <c r="M28" i="28"/>
  <c r="F33" i="28"/>
  <c r="N36" i="28"/>
  <c r="O32" i="28"/>
  <c r="P35" i="28"/>
  <c r="G40" i="28"/>
  <c r="S6" i="7"/>
  <c r="AV6" i="7"/>
  <c r="AW6" i="7" s="1"/>
  <c r="AV8" i="7"/>
  <c r="AW8" i="7" s="1"/>
  <c r="S8" i="7"/>
  <c r="AV14" i="7"/>
  <c r="AW14" i="7" s="1"/>
  <c r="S14" i="7"/>
  <c r="M23" i="28"/>
  <c r="P26" i="28"/>
  <c r="E24" i="28"/>
  <c r="N25" i="28"/>
  <c r="Q27" i="28"/>
  <c r="G20" i="28"/>
  <c r="H20" i="28"/>
  <c r="P23" i="28"/>
  <c r="Q18" i="28"/>
  <c r="J21" i="28"/>
  <c r="R25" i="28"/>
  <c r="K17" i="28"/>
  <c r="H27" i="28"/>
  <c r="D18" i="28"/>
  <c r="E21" i="28"/>
  <c r="E22" i="28"/>
  <c r="M25" i="28"/>
  <c r="F20" i="28"/>
  <c r="N23" i="28"/>
  <c r="O17" i="28"/>
  <c r="H25" i="28"/>
  <c r="I20" i="28"/>
  <c r="C10" i="24" s="1"/>
  <c r="Q23" i="28"/>
  <c r="J19" i="28"/>
  <c r="R27" i="28"/>
  <c r="E17" i="28"/>
  <c r="F23" i="28"/>
  <c r="G17" i="28"/>
  <c r="K22" i="28"/>
  <c r="S22" i="28"/>
  <c r="H15" i="28"/>
  <c r="E15" i="28"/>
  <c r="S20" i="28"/>
  <c r="L15" i="28"/>
  <c r="E19" i="28"/>
  <c r="M22" i="28"/>
  <c r="F17" i="28"/>
  <c r="N20" i="28"/>
  <c r="P27" i="28"/>
  <c r="H22" i="28"/>
  <c r="P25" i="28"/>
  <c r="I17" i="28"/>
  <c r="Q20" i="28"/>
  <c r="F27" i="28"/>
  <c r="M27" i="28"/>
  <c r="E9" i="24"/>
  <c r="E6" i="24"/>
  <c r="C7" i="24" l="1"/>
  <c r="C12" i="24"/>
  <c r="C6" i="24"/>
  <c r="C11" i="24"/>
  <c r="C9" i="24"/>
  <c r="C14" i="24"/>
  <c r="C16" i="24"/>
  <c r="C8" i="24"/>
  <c r="C13" i="24"/>
  <c r="C5" i="24"/>
  <c r="AS4" i="7" a="1"/>
  <c r="AS4" i="7" s="1"/>
  <c r="AQ4" i="7" a="1"/>
  <c r="AQ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<sst xmlns="http://schemas.openxmlformats.org/spreadsheetml/2006/main" count="542" uniqueCount="190">
  <si>
    <t>Pathway Name</t>
  </si>
  <si>
    <t>All Students</t>
  </si>
  <si>
    <t>Male</t>
  </si>
  <si>
    <t>Female</t>
  </si>
  <si>
    <t>Asian/Pacific Islander</t>
  </si>
  <si>
    <t>Hispanic</t>
  </si>
  <si>
    <t>Total High School Enrollment</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</si>
  <si>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</si>
  <si>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</si>
  <si>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</si>
  <si>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</si>
  <si>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</si>
  <si>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</si>
  <si>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</si>
  <si>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</si>
  <si>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</si>
  <si>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</si>
  <si>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</si>
  <si>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</si>
  <si>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</si>
  <si>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</si>
  <si>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</si>
  <si>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</si>
  <si>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</si>
  <si>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</si>
  <si>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Pathway Location</t>
  </si>
  <si>
    <t>Yes</t>
  </si>
  <si>
    <t>No</t>
  </si>
  <si>
    <t>Total Student Enrollment</t>
  </si>
  <si>
    <t>Students with Disabilities</t>
  </si>
  <si>
    <t>Economically Disadvantaged</t>
  </si>
  <si>
    <t xml:space="preserve">If students in this pathway typically earn a credential, please list the credentials below. </t>
  </si>
  <si>
    <t>Multiracial</t>
  </si>
  <si>
    <t>Career Clusters</t>
  </si>
  <si>
    <t>Agriculture, Food, and Natural Resources</t>
  </si>
  <si>
    <t>Architecture and Construction</t>
  </si>
  <si>
    <t>Arts, Audio/Video Technology &amp; Communications</t>
  </si>
  <si>
    <t>Business, Management &amp; Administration</t>
  </si>
  <si>
    <t>Education &amp; Training</t>
  </si>
  <si>
    <t>Finance</t>
  </si>
  <si>
    <t>Government &amp; Public Administration</t>
  </si>
  <si>
    <t>Health Science</t>
  </si>
  <si>
    <t>Hospitality &amp; Tourism</t>
  </si>
  <si>
    <t>Human Services</t>
  </si>
  <si>
    <t>Information Technology</t>
  </si>
  <si>
    <t>Law &amp; Public Safety</t>
  </si>
  <si>
    <t>Marketing, Sales, &amp; Service</t>
  </si>
  <si>
    <t>STEM</t>
  </si>
  <si>
    <t>Transportation, Distribution &amp; Logistics</t>
  </si>
  <si>
    <t>Career Cluster/Career Field (drop down menu)</t>
  </si>
  <si>
    <t>Pathway Location (drop down menu)</t>
  </si>
  <si>
    <t>Does this pathway have a dual credit opportunity or articulation agreement in place? (drop down menu)</t>
  </si>
  <si>
    <t>Beechcroft High School</t>
  </si>
  <si>
    <t>Briggs High School</t>
  </si>
  <si>
    <t xml:space="preserve">In the cells below, enter student counts for each subgroup. We have pre-populated the names of your high school buildings - please check this for accuracy, and add or remove schools as needed. </t>
  </si>
  <si>
    <t>Centennial High School</t>
  </si>
  <si>
    <t>Columbus Africentric Early College K12</t>
  </si>
  <si>
    <t>Columbus Alternative High School</t>
  </si>
  <si>
    <t>Columbus Global Academy</t>
  </si>
  <si>
    <t>Columbus North International School</t>
  </si>
  <si>
    <t>Columbus Scioto 6-12</t>
  </si>
  <si>
    <t>East High School</t>
  </si>
  <si>
    <t>Eastmoor Academy</t>
  </si>
  <si>
    <t>Fort Hayes Arts &amp; Academic High School</t>
  </si>
  <si>
    <t>Independence High School</t>
  </si>
  <si>
    <t>Linden-McKinley STEM</t>
  </si>
  <si>
    <t>Marion-Franklin High School</t>
  </si>
  <si>
    <t>Mifflin High School</t>
  </si>
  <si>
    <t>Northland High School</t>
  </si>
  <si>
    <t>South High School</t>
  </si>
  <si>
    <t>Walnut Ridge High School</t>
  </si>
  <si>
    <t>West High School</t>
  </si>
  <si>
    <t>Whetstone High School</t>
  </si>
  <si>
    <t>Columbus Downtown High School</t>
  </si>
  <si>
    <t>Fort Hayes Career Center</t>
  </si>
  <si>
    <t>Asian or Pacific Islander</t>
  </si>
  <si>
    <t>Migrant</t>
  </si>
  <si>
    <t>American Indian/Alaska Native</t>
  </si>
  <si>
    <t>Black Non-Hispanic</t>
  </si>
  <si>
    <t>White Non-Hispanic</t>
  </si>
  <si>
    <t>English Language Learner</t>
  </si>
  <si>
    <t>American Indian or Alaska Native</t>
  </si>
  <si>
    <t>Cybersecurity</t>
  </si>
  <si>
    <t xml:space="preserve">In the cells below, please provide information about each career pathway offered in each school building. Your school building names will populate the drop down menu in Column A. Please enter the name of your pathway in Column B, choose the appropriate career cluster from Column C, and answer the questions in Columns D-H for that specific pathway. Please see the example below in italics.  </t>
  </si>
  <si>
    <t>Total Students Completing the first half of the pathway and continuing into the second half of the pathway</t>
  </si>
  <si>
    <t xml:space="preserve">The results below were populated using the data you entered in sheets 1-5. </t>
  </si>
  <si>
    <t xml:space="preserve">Pathway Name </t>
  </si>
  <si>
    <t>Career Cluster</t>
  </si>
  <si>
    <t>Enrollment</t>
  </si>
  <si>
    <t>Persistence</t>
  </si>
  <si>
    <t>Completion</t>
  </si>
  <si>
    <t>All Pathways</t>
  </si>
  <si>
    <t>Manufacturing</t>
  </si>
  <si>
    <t>Of students who enroll in pathways, what percent of students in this subgroup complete?</t>
  </si>
  <si>
    <t>Of students who enroll in pathways, what percent of students in this subgroup continue past the midway point in the pathway?</t>
  </si>
  <si>
    <t>High School Population</t>
  </si>
  <si>
    <t>All Pathway Students</t>
  </si>
  <si>
    <t>Demographics</t>
  </si>
  <si>
    <t>What is the demographic breakdown of students enrolled in pathways that lead to IRCs?</t>
  </si>
  <si>
    <t>What is the demographic breakdown of students enrolled in pathways that have early postsecondary opportunities?</t>
  </si>
  <si>
    <t>What is the demographic breakdown of students enrolled in pathways have embedded work-based learning opportunities?</t>
  </si>
  <si>
    <t>What is the demographic breakdown of students enrolled in pathways in priority sectors?</t>
  </si>
  <si>
    <t>Count</t>
  </si>
  <si>
    <t>Percent</t>
  </si>
  <si>
    <t>What percent of high school students in each subgroup are enrolled in career pathways?</t>
  </si>
  <si>
    <t>What is the demographic breakdown of our high school student population?</t>
  </si>
  <si>
    <t>What is the demographic breakdown of students who are enrolled in career pathways?</t>
  </si>
  <si>
    <t>No EPSO</t>
  </si>
  <si>
    <t>No IRC</t>
  </si>
  <si>
    <t>No Priority</t>
  </si>
  <si>
    <t>No WBL</t>
  </si>
  <si>
    <t>Choose Cluster from Menu:</t>
  </si>
  <si>
    <t>Total District Enrollment</t>
  </si>
  <si>
    <t>Groups</t>
  </si>
  <si>
    <t>Choose Building from Menu:</t>
  </si>
  <si>
    <t>All Buildings</t>
  </si>
  <si>
    <t>School:</t>
  </si>
  <si>
    <t>District Persistence Rate</t>
  </si>
  <si>
    <t xml:space="preserve">Building Persistence Rate </t>
  </si>
  <si>
    <t>District Completion Rate</t>
  </si>
  <si>
    <t>Building Completion Rate</t>
  </si>
  <si>
    <t>Building Demographics</t>
  </si>
  <si>
    <t xml:space="preserve"> HS Student Demographics</t>
  </si>
  <si>
    <t>Total Students Completing Internships or Apprenticeships</t>
  </si>
  <si>
    <t>Credential Name</t>
  </si>
  <si>
    <t>Total Students Earning Credential</t>
  </si>
  <si>
    <t xml:space="preserve">CCNA (Cisco Certified Network Associate) </t>
  </si>
  <si>
    <t xml:space="preserve">In the cells below, please provide information about each credential earned within each Career Cluster. Select each school building and Career Cluster via the drop down menu, in columns A and B respectively. Then in column C, enter the credential earned within each Career Cluster. If there is more than one credential earned within each Career Cluster, list each separately in column C. For each credential, answer the questions in columns D-P. </t>
  </si>
  <si>
    <r>
      <t xml:space="preserve">For each pathway listed on Tab 2, insert student counts for the number of students </t>
    </r>
    <r>
      <rPr>
        <b/>
        <u/>
        <sz val="11"/>
        <rFont val="Arial"/>
        <family val="2"/>
      </rPr>
      <t>completing work-based learning opportunities</t>
    </r>
    <r>
      <rPr>
        <b/>
        <sz val="11"/>
        <rFont val="Arial"/>
        <family val="2"/>
      </rPr>
      <t xml:space="preserve"> within each pathway, for the most recent year in which data is available. Your school and pathway names will pre-populate the drop down menus in Columns A and B. Please see the examples below in italics. </t>
    </r>
  </si>
  <si>
    <r>
      <t xml:space="preserve">For each pathway listed on Tab 2, insert student counts for the </t>
    </r>
    <r>
      <rPr>
        <b/>
        <u/>
        <sz val="11"/>
        <rFont val="Arial"/>
        <family val="2"/>
      </rPr>
      <t>number of students completing that pathway</t>
    </r>
    <r>
      <rPr>
        <b/>
        <sz val="11"/>
        <rFont val="Arial"/>
        <family val="2"/>
      </rPr>
      <t xml:space="preserve">, for the most recent year in which data is available.Your school and pathway names will pre-populate the drop down menus in Columns A and B. Please see the example below in italics. </t>
    </r>
  </si>
  <si>
    <t>Total Students Completing the Pathway</t>
  </si>
  <si>
    <r>
      <t xml:space="preserve">For each pathway listed on Tab 2, insert student counts for the </t>
    </r>
    <r>
      <rPr>
        <b/>
        <u/>
        <sz val="11"/>
        <rFont val="Arial"/>
        <family val="2"/>
      </rPr>
      <t>number of students completing the first half of the pathway and continuing in the second half of pathway</t>
    </r>
    <r>
      <rPr>
        <b/>
        <sz val="11"/>
        <rFont val="Arial"/>
        <family val="2"/>
      </rPr>
      <t xml:space="preserve">, for the most recent year in which data is available. Some students may be enrolled in more than one pathway - in these cases please include students in the pathway in which they were included in tab 3. Your school and pathway names will pre-populate the drop down menus in Columns A and B. Please see the example below in italics. </t>
    </r>
  </si>
  <si>
    <t>Does this pathway include opportunities for students to participate in internships, co-ops or  youth/pre-apprenticeships? (drop down)</t>
  </si>
  <si>
    <t>Do students have the opportunity to earn a credential(s) of value as a part of the high school portion of the pathway? (drop down)</t>
  </si>
  <si>
    <t>Is this pathway in a priority sector for your region and/or state? (drop down menu)</t>
  </si>
  <si>
    <t xml:space="preserve">Pathway Location </t>
  </si>
  <si>
    <r>
      <t xml:space="preserve">For each pathway listed on Tab 2, insert </t>
    </r>
    <r>
      <rPr>
        <b/>
        <u/>
        <sz val="11"/>
        <rFont val="Arial"/>
        <family val="2"/>
      </rPr>
      <t>student enrollment counts for the Class of 2019</t>
    </r>
    <r>
      <rPr>
        <b/>
        <sz val="11"/>
        <rFont val="Arial"/>
        <family val="2"/>
      </rPr>
      <t xml:space="preserve">, or most recent cohort for which data is available. Some students may be enrolled in more than one pathway - in these cases please choose one pathway in which to include the student. Your school and pathway names will pre-populate the drop down menus in Columns A and B. Please see the example below in italics. </t>
    </r>
  </si>
  <si>
    <t xml:space="preserve">The table above shows the demographic breakdown of students in your district, as well as the percent of high school students in each subgroup that are enrolled in career pathways. </t>
  </si>
  <si>
    <t xml:space="preserve">The table above shows the demographic breakdown of career pathway students who persist past the midway point in the pathway, and those that complete the high school portion of the pathway. </t>
  </si>
  <si>
    <t xml:space="preserve">The table above shows the demographic breakdown of career pathway students enrolled in pathways in high priority sectors, compared with student enrolled in pathways in non-priority sectors. </t>
  </si>
  <si>
    <t xml:space="preserve">The table above shows the demographic breakdown of career pathway students enrolled in pathways with early postsecondary opportunities, compared with student enrolled in pathways that do not have early postsecondary opportunities. </t>
  </si>
  <si>
    <t xml:space="preserve">The table above shows the demographic breakdown of career pathway students enrolled in pathways with opportunities to earn industry-recognized credentials, compared with student enrolled in pathways that do not have embedded industry-recognized credential opportunities. </t>
  </si>
  <si>
    <t xml:space="preserve">The table above shows the demographic breakdown of career pathway students enrolled in pathways with opportunities to participate in work-based learning, compared with student enrolled in pathways that do not have embedded opportunities for work-based learning. </t>
  </si>
  <si>
    <t>The chart above shows the demographic breakdown of your district's high school population, as compared with the students enrolled in each cluster. Choose the cluster of interest from the gray drop down menu above the chart.</t>
  </si>
  <si>
    <t>The chart above shows the demographic breakdown of students persisting into the second half of their career pathway,as compared to all students in career pathways, by career cluster. Choose the cluster of interest from the gray drop down menu above the chart.</t>
  </si>
  <si>
    <t>The chart above shows the demographic breakdown of students completing their career pathway, as compared to all students in career pathways, by career cluster. Choose the cluster of interest from the gray drop down menu above the chart.</t>
  </si>
  <si>
    <t>The charts below can be adjusted to show data from any career cluster by clicking on the menu cells (highlighted in gray) and choosing the desired cluster. These charts reflect the information entered in sheets 1-5.</t>
  </si>
  <si>
    <t>The charts below can be adjusted to show data from any building by clicking on the menu cell below (highlighted in gray) and choosing the desired building. These charts reflect the information entered in sheets 1-5.</t>
  </si>
  <si>
    <t xml:space="preserve">The chart above shows the demographic breakdown of all high school students in the district, and the students in building selected from the menu in cell C3. </t>
  </si>
  <si>
    <t xml:space="preserve">The chart above shows the demographic breakdown of career pathway students in the district who complete career pathways, and the completion rates of students enrolled in pathways in the building selected from the menu in cell C3. </t>
  </si>
  <si>
    <t xml:space="preserve">The chart above shows the demographic breakdown of career pathway students in the district who persist into the second half of the the pathway, and the persistance rates for students enrolled in pathways in the building selected from the menu in cell C3. </t>
  </si>
  <si>
    <t xml:space="preserve">The equity analysis tool is designed to shed light on gaps in student access, enrollment, persistence, and completion of career pathways that connect students to good jobs. 
In this spreadsheet, you'll enter student counts in the appropriate cells in sheets 1 through 7. The District, Cluster, and Building dashboards will then display calculations for student enrollment, persistence, and completion, as well as other metrics, disaggregated by student subgroup. 
These analytics are intended to be the start of your equity analysis. Use these results in conjunction with the results from the balance of your needs assessment to consider gaps in access, enrollment, persistence, and completion of high quality career pathways that are aligned with good jobs in your region. 
Before you begin, please check the school building names listed on the "1. District Overview" tab in row 2. The names of buildings in your district have been pre-populated using publicly available information. Please review to ensure that all buildings that serve grades 9-12 are captured. 
You'll notice some cells highlighted in green, and others in orange. Orange cells indicate that responses should be selected from the drop down menu within the cell. Green cells are auto-populated from other information entered in the workbook, and do not require additional data entry. All other cells (white or gray) should be populated with the appropriate information. 
Should you have questions or encounter problems, please contact Emily Passias at epassias@edstrategy.org. 
</t>
  </si>
  <si>
    <t>Kennedy, Edward M. Academy for Health Careers</t>
  </si>
  <si>
    <t>Another Course to College</t>
  </si>
  <si>
    <t>Boston Adult Technical Academy</t>
  </si>
  <si>
    <t>Boston Arts Academy</t>
  </si>
  <si>
    <t>Boston Collaborative High School</t>
  </si>
  <si>
    <t>Boston Community Leadership Academy</t>
  </si>
  <si>
    <t>Boston Day &amp; Evening Academy</t>
  </si>
  <si>
    <t>Boston Green Academy</t>
  </si>
  <si>
    <t>Boston International Newcomers Academy</t>
  </si>
  <si>
    <t>Boston Latin Academy</t>
  </si>
  <si>
    <t>Boston Latin School</t>
  </si>
  <si>
    <t>Brighton High School</t>
  </si>
  <si>
    <t>Burke, Jeremiah E. High School</t>
  </si>
  <si>
    <t>Carter School, The</t>
  </si>
  <si>
    <t>Charlestown High School</t>
  </si>
  <si>
    <t>Community Academy</t>
  </si>
  <si>
    <t>Community Academy of Science &amp; Health</t>
  </si>
  <si>
    <t>Dearborn, Henry STEM Academy</t>
  </si>
  <si>
    <t>East Boston High School</t>
  </si>
  <si>
    <t>English High School</t>
  </si>
  <si>
    <t>Excel High School</t>
  </si>
  <si>
    <t>Fenway High School</t>
  </si>
  <si>
    <t>Greater Egleston High School</t>
  </si>
  <si>
    <t>Henderson, Dr. William W. K-12 Inclusion School</t>
  </si>
  <si>
    <t>Horace Mann School for the Deaf and Hard of Hearing</t>
  </si>
  <si>
    <t>Lyon, Mary High School</t>
  </si>
  <si>
    <t>Madison Park Technical Vocational High School</t>
  </si>
  <si>
    <t>McKinley, Willam South End Academy</t>
  </si>
  <si>
    <t>McKinley, William Preparatory High School</t>
  </si>
  <si>
    <t>McKinley, William School</t>
  </si>
  <si>
    <t>Muniz, Margarita Academy</t>
  </si>
  <si>
    <t>New Mission High School</t>
  </si>
  <si>
    <t>O'Bryant, John D. School of Mathematics &amp; Science</t>
  </si>
  <si>
    <t>Quincy, Josiah Upper School</t>
  </si>
  <si>
    <t>Snowden International School at Copley</t>
  </si>
  <si>
    <t>TechBoston Academy</t>
  </si>
  <si>
    <t>Urban Science Academy</t>
  </si>
  <si>
    <t>West Roxbury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</si>
</sst>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12" x14ac:knownFonts="1">
    <font>
      <sz val="11"/>
      <color theme="1"/>
      <name val="Calibri"/>
      <family val="2"/>
      <scheme val="minor"/>
    </font>
    <font>
      <sz val="11"/>
      <color theme="1"/>
      <name val="Arial"/>
      <family val="2"/>
    </font>
    <font>
      <sz val="16"/>
      <color theme="1"/>
      <name val="Arial"/>
      <family val="2"/>
    </font>
    <font>
      <sz val="8"/>
      <name val="Calibri"/>
      <family val="2"/>
      <scheme val="minor"/>
    </font>
    <font>
      <b/>
      <sz val="11"/>
      <color theme="1"/>
      <name val="Arial"/>
      <family val="2"/>
    </font>
    <font>
      <sz val="12.1"/>
      <color rgb="FF000000"/>
      <name val="Arial"/>
      <family val="2"/>
    </font>
    <font>
      <i/>
      <sz val="11"/>
      <color theme="1"/>
      <name val="Arial"/>
      <family val="2"/>
    </font>
    <font>
      <sz val="22"/>
      <color theme="1"/>
      <name val="Arial"/>
      <family val="2"/>
    </font>
    <font>
      <sz val="11"/>
      <color rgb="FF000000"/>
      <name val="Arial"/>
      <family val="2"/>
    </font>
    <font>
      <i/>
      <sz val="11"/>
      <color rgb="FF000000"/>
      <name val="Arial"/>
      <family val="2"/>
    </font>
    <font>
      <b/>
      <sz val="11"/>
      <name val="Arial"/>
      <family val="2"/>
    </font>
    <font>
      <b/>
      <u/>
      <sz val="11"/>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rgb="FFFFFFFF"/>
        <bgColor indexed="64"/>
      </patternFill>
    </fill>
    <fill>
      <patternFill patternType="solid">
        <fgColor theme="0"/>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2">
    <xf numFmtId="0" fontId="0" fillId="0" borderId="0" xfId="0"/>
    <xf numFmtId="0" fontId="1" fillId="0" borderId="0" xfId="0" applyFont="1"/>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4" fillId="0" borderId="0" xfId="0" applyFont="1" applyAlignment="1">
      <alignment wrapText="1"/>
    </xf>
    <xf numFmtId="0" fontId="4" fillId="2" borderId="1" xfId="0" applyFont="1" applyFill="1" applyBorder="1" applyAlignment="1">
      <alignment horizontal="center" wrapText="1"/>
    </xf>
    <xf numFmtId="0" fontId="1" fillId="0" borderId="1" xfId="0" applyFont="1" applyBorder="1"/>
    <xf numFmtId="3" fontId="5" fillId="3" borderId="1" xfId="0" applyNumberFormat="1" applyFont="1" applyFill="1" applyBorder="1" applyAlignment="1">
      <alignment vertical="top" wrapText="1"/>
    </xf>
    <xf numFmtId="0" fontId="5" fillId="3" borderId="1" xfId="0" applyFont="1" applyFill="1" applyBorder="1" applyAlignment="1">
      <alignment vertical="top" wrapText="1"/>
    </xf>
    <xf numFmtId="0" fontId="4" fillId="0" borderId="1" xfId="0" applyFont="1" applyBorder="1"/>
    <xf numFmtId="3" fontId="1" fillId="0" borderId="1" xfId="0" applyNumberFormat="1" applyFont="1" applyBorder="1"/>
    <xf numFmtId="0" fontId="1" fillId="0" borderId="1"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1" xfId="0" applyFont="1" applyBorder="1"/>
    <xf numFmtId="0" fontId="6" fillId="0" borderId="0" xfId="0" applyFont="1"/>
    <xf numFmtId="0" fontId="4" fillId="2" borderId="0" xfId="0" applyFont="1" applyFill="1"/>
    <xf numFmtId="164" fontId="1" fillId="0" borderId="0" xfId="0" applyNumberFormat="1" applyFont="1" applyBorder="1"/>
    <xf numFmtId="0" fontId="4" fillId="2" borderId="5" xfId="0" applyFont="1" applyFill="1" applyBorder="1"/>
    <xf numFmtId="0" fontId="1" fillId="6" borderId="1" xfId="0" applyFont="1" applyFill="1" applyBorder="1"/>
    <xf numFmtId="0" fontId="1" fillId="6" borderId="11" xfId="0" applyFont="1" applyFill="1" applyBorder="1"/>
    <xf numFmtId="0" fontId="1" fillId="6" borderId="14" xfId="0" applyFont="1" applyFill="1" applyBorder="1"/>
    <xf numFmtId="0" fontId="1" fillId="0" borderId="11" xfId="0" applyFont="1" applyBorder="1"/>
    <xf numFmtId="0" fontId="1" fillId="0" borderId="14" xfId="0" applyFont="1" applyBorder="1"/>
    <xf numFmtId="0" fontId="1" fillId="6" borderId="2" xfId="0" applyFont="1" applyFill="1" applyBorder="1"/>
    <xf numFmtId="0" fontId="1" fillId="6" borderId="3" xfId="0" applyFont="1" applyFill="1" applyBorder="1"/>
    <xf numFmtId="1" fontId="4" fillId="8" borderId="1" xfId="0" applyNumberFormat="1" applyFont="1" applyFill="1" applyBorder="1" applyAlignment="1">
      <alignment horizontal="center" wrapText="1"/>
    </xf>
    <xf numFmtId="41" fontId="6" fillId="8" borderId="1" xfId="0" applyNumberFormat="1" applyFont="1" applyFill="1" applyBorder="1"/>
    <xf numFmtId="43" fontId="6" fillId="8" borderId="1" xfId="0" applyNumberFormat="1" applyFont="1" applyFill="1" applyBorder="1"/>
    <xf numFmtId="1" fontId="1" fillId="8" borderId="0" xfId="0" applyNumberFormat="1" applyFont="1" applyFill="1"/>
    <xf numFmtId="0" fontId="4" fillId="8" borderId="1" xfId="0" applyFont="1" applyFill="1" applyBorder="1" applyAlignment="1">
      <alignment horizontal="center" wrapText="1"/>
    </xf>
    <xf numFmtId="0" fontId="1" fillId="8" borderId="0" xfId="0" applyFont="1" applyFill="1"/>
    <xf numFmtId="0" fontId="6" fillId="7" borderId="1" xfId="0" applyFont="1" applyFill="1" applyBorder="1" applyAlignment="1">
      <alignment horizontal="center"/>
    </xf>
    <xf numFmtId="0" fontId="1" fillId="7" borderId="1" xfId="0" applyFont="1" applyFill="1" applyBorder="1" applyAlignment="1">
      <alignment horizontal="center"/>
    </xf>
    <xf numFmtId="0" fontId="1" fillId="7" borderId="0" xfId="0" applyFont="1" applyFill="1" applyAlignment="1">
      <alignment horizontal="center"/>
    </xf>
    <xf numFmtId="0" fontId="1" fillId="0" borderId="3" xfId="0" applyFont="1" applyBorder="1"/>
    <xf numFmtId="0" fontId="1" fillId="6" borderId="16" xfId="0" applyFont="1" applyFill="1" applyBorder="1"/>
    <xf numFmtId="0" fontId="1" fillId="6" borderId="7" xfId="0" applyFont="1" applyFill="1" applyBorder="1"/>
    <xf numFmtId="0" fontId="1" fillId="6" borderId="17" xfId="0" applyFont="1" applyFill="1" applyBorder="1"/>
    <xf numFmtId="0" fontId="1" fillId="6" borderId="19" xfId="0" applyFont="1" applyFill="1" applyBorder="1"/>
    <xf numFmtId="0" fontId="1" fillId="6" borderId="20" xfId="0" applyFont="1" applyFill="1" applyBorder="1"/>
    <xf numFmtId="0" fontId="1" fillId="6" borderId="21" xfId="0" applyFont="1" applyFill="1" applyBorder="1"/>
    <xf numFmtId="0" fontId="1" fillId="6" borderId="22" xfId="0" applyFont="1" applyFill="1" applyBorder="1"/>
    <xf numFmtId="164" fontId="1" fillId="0" borderId="0" xfId="0" applyNumberFormat="1" applyFont="1" applyFill="1" applyBorder="1"/>
    <xf numFmtId="10" fontId="0" fillId="0" borderId="0" xfId="0" applyNumberFormat="1"/>
    <xf numFmtId="0" fontId="1" fillId="0" borderId="0" xfId="0" applyFont="1" applyBorder="1"/>
    <xf numFmtId="0" fontId="1" fillId="4" borderId="0" xfId="0" applyFont="1" applyFill="1" applyBorder="1"/>
    <xf numFmtId="0" fontId="1" fillId="0" borderId="23" xfId="0" applyFont="1" applyBorder="1"/>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xf numFmtId="0" fontId="1" fillId="0" borderId="28" xfId="0" applyFont="1" applyBorder="1"/>
    <xf numFmtId="0" fontId="1" fillId="0" borderId="29" xfId="0" applyFont="1" applyBorder="1"/>
    <xf numFmtId="0" fontId="1" fillId="0" borderId="30" xfId="0" applyFont="1" applyBorder="1"/>
    <xf numFmtId="10" fontId="0" fillId="6" borderId="1" xfId="0" applyNumberFormat="1" applyFill="1" applyBorder="1"/>
    <xf numFmtId="0" fontId="0" fillId="6" borderId="1" xfId="0" applyFill="1" applyBorder="1"/>
    <xf numFmtId="10" fontId="0" fillId="6" borderId="11" xfId="0" applyNumberFormat="1" applyFill="1" applyBorder="1"/>
    <xf numFmtId="0" fontId="0" fillId="6" borderId="11" xfId="0" applyFill="1" applyBorder="1"/>
    <xf numFmtId="10" fontId="0" fillId="6" borderId="14" xfId="0" applyNumberFormat="1" applyFill="1" applyBorder="1"/>
    <xf numFmtId="0" fontId="0" fillId="6" borderId="14" xfId="0" applyFill="1" applyBorder="1"/>
    <xf numFmtId="10" fontId="1" fillId="0" borderId="0" xfId="0" applyNumberFormat="1" applyFont="1" applyBorder="1"/>
    <xf numFmtId="0" fontId="4" fillId="0" borderId="0" xfId="0" applyFont="1" applyBorder="1" applyAlignment="1">
      <alignment horizontal="center"/>
    </xf>
    <xf numFmtId="0" fontId="4" fillId="2" borderId="0" xfId="0" applyFont="1" applyFill="1" applyBorder="1" applyAlignment="1">
      <alignment horizontal="center" wrapText="1"/>
    </xf>
    <xf numFmtId="1" fontId="1" fillId="0" borderId="26" xfId="0" applyNumberFormat="1" applyFont="1" applyBorder="1"/>
    <xf numFmtId="164" fontId="1" fillId="0" borderId="27" xfId="0" applyNumberFormat="1" applyFont="1" applyFill="1" applyBorder="1"/>
    <xf numFmtId="164" fontId="1" fillId="0" borderId="27" xfId="0" applyNumberFormat="1" applyFont="1" applyBorder="1"/>
    <xf numFmtId="1" fontId="1" fillId="0" borderId="28" xfId="0" applyNumberFormat="1" applyFont="1" applyBorder="1"/>
    <xf numFmtId="164" fontId="1" fillId="0" borderId="30" xfId="0" applyNumberFormat="1" applyFont="1" applyBorder="1"/>
    <xf numFmtId="0" fontId="4" fillId="2" borderId="8"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wrapText="1"/>
    </xf>
    <xf numFmtId="0" fontId="4" fillId="2" borderId="0" xfId="0" applyFont="1" applyFill="1" applyAlignment="1">
      <alignment horizontal="center"/>
    </xf>
    <xf numFmtId="1" fontId="1" fillId="0" borderId="26" xfId="0" applyNumberFormat="1" applyFont="1" applyFill="1" applyBorder="1"/>
    <xf numFmtId="1" fontId="1" fillId="0" borderId="28" xfId="0" applyNumberFormat="1" applyFont="1" applyFill="1" applyBorder="1"/>
    <xf numFmtId="0" fontId="1" fillId="0" borderId="0" xfId="0" applyFont="1" applyFill="1"/>
    <xf numFmtId="0" fontId="4" fillId="0" borderId="1" xfId="0" applyFont="1" applyFill="1" applyBorder="1"/>
    <xf numFmtId="3" fontId="5" fillId="0" borderId="1" xfId="0" applyNumberFormat="1" applyFont="1" applyFill="1" applyBorder="1" applyAlignment="1">
      <alignment vertical="top" wrapText="1"/>
    </xf>
    <xf numFmtId="1" fontId="1" fillId="0" borderId="1" xfId="0" applyNumberFormat="1" applyFont="1" applyFill="1" applyBorder="1"/>
    <xf numFmtId="0" fontId="1" fillId="0" borderId="1" xfId="0" applyFont="1" applyFill="1" applyBorder="1"/>
    <xf numFmtId="164" fontId="1" fillId="0" borderId="0" xfId="0" applyNumberFormat="1" applyFont="1"/>
    <xf numFmtId="164" fontId="1" fillId="0" borderId="29" xfId="0" applyNumberFormat="1" applyFont="1" applyBorder="1"/>
    <xf numFmtId="0" fontId="1" fillId="0" borderId="26" xfId="0" applyFont="1" applyFill="1" applyBorder="1"/>
    <xf numFmtId="0" fontId="4" fillId="2" borderId="26" xfId="0" applyFont="1" applyFill="1" applyBorder="1" applyAlignment="1">
      <alignment horizontal="center" wrapText="1"/>
    </xf>
    <xf numFmtId="1" fontId="1" fillId="0" borderId="0" xfId="0" applyNumberFormat="1" applyFont="1"/>
    <xf numFmtId="164" fontId="1" fillId="0" borderId="0" xfId="0" applyNumberFormat="1" applyFont="1" applyFill="1"/>
    <xf numFmtId="164" fontId="1" fillId="5" borderId="27" xfId="0" applyNumberFormat="1" applyFont="1" applyFill="1" applyBorder="1"/>
    <xf numFmtId="0" fontId="1" fillId="4" borderId="0" xfId="0" applyFon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4" borderId="0" xfId="0" applyFont="1" applyFill="1" applyBorder="1"/>
    <xf numFmtId="0" fontId="6" fillId="7" borderId="7" xfId="0" applyFont="1" applyFill="1" applyBorder="1" applyAlignment="1">
      <alignment horizontal="center"/>
    </xf>
    <xf numFmtId="0" fontId="1" fillId="7" borderId="7" xfId="0" applyFont="1" applyFill="1" applyBorder="1" applyAlignment="1">
      <alignment horizontal="center"/>
    </xf>
    <xf numFmtId="0" fontId="6" fillId="7" borderId="5" xfId="0" applyFont="1" applyFill="1" applyBorder="1" applyAlignment="1">
      <alignment horizontal="center"/>
    </xf>
    <xf numFmtId="0" fontId="1" fillId="7" borderId="5" xfId="0" applyFont="1" applyFill="1" applyBorder="1" applyAlignment="1">
      <alignment horizontal="center"/>
    </xf>
    <xf numFmtId="0" fontId="1" fillId="7" borderId="17" xfId="0" applyFont="1" applyFill="1" applyBorder="1" applyAlignment="1">
      <alignment horizontal="center"/>
    </xf>
    <xf numFmtId="0" fontId="1" fillId="0" borderId="2" xfId="0" applyFont="1" applyBorder="1" applyAlignment="1">
      <alignment horizontal="center"/>
    </xf>
    <xf numFmtId="0" fontId="1" fillId="7" borderId="2" xfId="0" applyFont="1" applyFill="1" applyBorder="1" applyAlignment="1">
      <alignment horizontal="center"/>
    </xf>
    <xf numFmtId="0" fontId="1" fillId="7" borderId="35" xfId="0" applyFont="1" applyFill="1" applyBorder="1" applyAlignment="1">
      <alignment horizontal="center"/>
    </xf>
    <xf numFmtId="0" fontId="4" fillId="11" borderId="0" xfId="0" applyFont="1" applyFill="1" applyAlignment="1">
      <alignment wrapText="1"/>
    </xf>
    <xf numFmtId="10" fontId="0" fillId="11" borderId="11" xfId="0" applyNumberFormat="1" applyFill="1" applyBorder="1"/>
    <xf numFmtId="10" fontId="0" fillId="11" borderId="1" xfId="0" applyNumberFormat="1" applyFill="1" applyBorder="1"/>
    <xf numFmtId="10" fontId="0" fillId="11" borderId="14" xfId="0" applyNumberFormat="1" applyFill="1" applyBorder="1"/>
    <xf numFmtId="10" fontId="0" fillId="11" borderId="0" xfId="0" applyNumberFormat="1" applyFill="1"/>
    <xf numFmtId="0" fontId="0" fillId="11" borderId="0" xfId="0" applyFill="1"/>
    <xf numFmtId="10" fontId="1" fillId="0" borderId="1" xfId="0" applyNumberFormat="1" applyFont="1" applyBorder="1"/>
    <xf numFmtId="164" fontId="1" fillId="0" borderId="1" xfId="0" applyNumberFormat="1" applyFont="1" applyBorder="1"/>
    <xf numFmtId="0" fontId="1" fillId="0" borderId="0" xfId="0" applyFont="1" applyFill="1" applyAlignment="1">
      <alignment horizontal="center"/>
    </xf>
    <xf numFmtId="0" fontId="6" fillId="0" borderId="1" xfId="0" applyFont="1" applyFill="1" applyBorder="1" applyAlignment="1">
      <alignment horizontal="center"/>
    </xf>
    <xf numFmtId="0" fontId="6" fillId="0" borderId="0" xfId="0" applyFont="1" applyFill="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6" fillId="8" borderId="7" xfId="0" applyFont="1" applyFill="1" applyBorder="1" applyAlignment="1">
      <alignment horizontal="center"/>
    </xf>
    <xf numFmtId="0" fontId="6" fillId="8" borderId="1" xfId="0" applyFont="1" applyFill="1" applyBorder="1" applyAlignment="1">
      <alignment horizontal="center"/>
    </xf>
    <xf numFmtId="0" fontId="1" fillId="8" borderId="7" xfId="0" applyFont="1" applyFill="1" applyBorder="1" applyAlignment="1">
      <alignment horizontal="center"/>
    </xf>
    <xf numFmtId="0" fontId="1" fillId="8" borderId="1" xfId="0" applyFont="1" applyFill="1" applyBorder="1" applyAlignment="1">
      <alignment horizontal="center"/>
    </xf>
    <xf numFmtId="0" fontId="1" fillId="8" borderId="17" xfId="0" applyFont="1" applyFill="1" applyBorder="1" applyAlignment="1">
      <alignment horizontal="center"/>
    </xf>
    <xf numFmtId="0" fontId="1" fillId="8" borderId="2" xfId="0" applyFont="1" applyFill="1" applyBorder="1" applyAlignment="1">
      <alignment horizontal="center"/>
    </xf>
    <xf numFmtId="0" fontId="8" fillId="4" borderId="1" xfId="0" applyFont="1" applyFill="1" applyBorder="1" applyAlignment="1">
      <alignment horizontal="center"/>
    </xf>
    <xf numFmtId="0" fontId="1" fillId="4" borderId="1" xfId="0" applyFont="1" applyFill="1" applyBorder="1" applyAlignment="1">
      <alignment horizontal="center"/>
    </xf>
    <xf numFmtId="0" fontId="1" fillId="0" borderId="3" xfId="0" applyFont="1" applyFill="1" applyBorder="1" applyAlignment="1">
      <alignment horizontal="center"/>
    </xf>
    <xf numFmtId="0" fontId="6" fillId="4" borderId="1" xfId="0" applyFont="1" applyFill="1" applyBorder="1"/>
    <xf numFmtId="0" fontId="9" fillId="4" borderId="1" xfId="0" applyFont="1" applyFill="1" applyBorder="1" applyAlignment="1">
      <alignment horizontal="center"/>
    </xf>
    <xf numFmtId="0" fontId="4" fillId="8" borderId="1" xfId="0"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0" borderId="0" xfId="0" applyFont="1" applyAlignment="1">
      <alignment horizontal="center" vertical="center"/>
    </xf>
    <xf numFmtId="0" fontId="4" fillId="8" borderId="36"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4" fillId="4" borderId="0" xfId="0" applyFont="1" applyFill="1" applyBorder="1" applyAlignment="1">
      <alignment horizontal="center" vertical="center"/>
    </xf>
    <xf numFmtId="0" fontId="1" fillId="4" borderId="26" xfId="0" applyFont="1" applyFill="1" applyBorder="1"/>
    <xf numFmtId="0" fontId="1" fillId="4" borderId="27" xfId="0" applyFont="1" applyFill="1" applyBorder="1"/>
    <xf numFmtId="0" fontId="4" fillId="4" borderId="23" xfId="0" applyFont="1" applyFill="1" applyBorder="1"/>
    <xf numFmtId="10" fontId="1" fillId="0" borderId="27" xfId="0" applyNumberFormat="1" applyFont="1" applyBorder="1"/>
    <xf numFmtId="0" fontId="4" fillId="4" borderId="24" xfId="0" applyFont="1" applyFill="1" applyBorder="1"/>
    <xf numFmtId="0" fontId="4" fillId="4" borderId="1" xfId="0" applyFont="1" applyFill="1" applyBorder="1"/>
    <xf numFmtId="0" fontId="4" fillId="10" borderId="1" xfId="0" applyFont="1" applyFill="1" applyBorder="1"/>
    <xf numFmtId="0" fontId="4" fillId="0" borderId="3" xfId="0" applyFont="1" applyFill="1" applyBorder="1" applyAlignment="1">
      <alignment horizontal="center" vertical="center" wrapText="1"/>
    </xf>
    <xf numFmtId="43" fontId="1" fillId="8" borderId="1" xfId="0" applyNumberFormat="1" applyFont="1" applyFill="1" applyBorder="1"/>
    <xf numFmtId="0" fontId="1" fillId="0" borderId="0" xfId="0" applyFont="1" applyFill="1" applyBorder="1"/>
    <xf numFmtId="0" fontId="4" fillId="0" borderId="0" xfId="0" applyFont="1" applyFill="1" applyBorder="1" applyAlignment="1">
      <alignment horizontal="center" vertical="center"/>
    </xf>
    <xf numFmtId="0" fontId="2" fillId="0" borderId="0" xfId="0" applyFont="1" applyAlignment="1">
      <alignment horizontal="center" vertical="top" wrapText="1"/>
    </xf>
    <xf numFmtId="0" fontId="4" fillId="4"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 fillId="4" borderId="23" xfId="0" applyFont="1" applyFill="1" applyBorder="1" applyAlignment="1">
      <alignment horizontal="center" wrapText="1"/>
    </xf>
    <xf numFmtId="0" fontId="1" fillId="4" borderId="24" xfId="0" applyFont="1" applyFill="1" applyBorder="1" applyAlignment="1">
      <alignment horizontal="center" wrapText="1"/>
    </xf>
    <xf numFmtId="0" fontId="1" fillId="4" borderId="25" xfId="0" applyFont="1" applyFill="1" applyBorder="1" applyAlignment="1">
      <alignment horizontal="center" wrapText="1"/>
    </xf>
    <xf numFmtId="0" fontId="1" fillId="4" borderId="26" xfId="0" applyFont="1" applyFill="1" applyBorder="1" applyAlignment="1">
      <alignment horizontal="center" wrapText="1"/>
    </xf>
    <xf numFmtId="0" fontId="1" fillId="4" borderId="0" xfId="0" applyFont="1" applyFill="1" applyBorder="1" applyAlignment="1">
      <alignment horizontal="center" wrapText="1"/>
    </xf>
    <xf numFmtId="0" fontId="1" fillId="4" borderId="27" xfId="0" applyFont="1" applyFill="1" applyBorder="1" applyAlignment="1">
      <alignment horizontal="center" wrapText="1"/>
    </xf>
    <xf numFmtId="0" fontId="1" fillId="4" borderId="28" xfId="0" applyFont="1" applyFill="1" applyBorder="1" applyAlignment="1">
      <alignment horizontal="center" wrapText="1"/>
    </xf>
    <xf numFmtId="0" fontId="1" fillId="4" borderId="29" xfId="0" applyFont="1" applyFill="1" applyBorder="1" applyAlignment="1">
      <alignment horizontal="center" wrapText="1"/>
    </xf>
    <xf numFmtId="0" fontId="1" fillId="4" borderId="30" xfId="0" applyFont="1" applyFill="1" applyBorder="1" applyAlignment="1">
      <alignment horizontal="center" wrapText="1"/>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6" borderId="24" xfId="0" applyFont="1" applyFill="1" applyBorder="1" applyAlignment="1">
      <alignment horizontal="center"/>
    </xf>
    <xf numFmtId="0" fontId="4" fillId="6" borderId="25" xfId="0" applyFont="1" applyFill="1" applyBorder="1" applyAlignment="1">
      <alignment horizontal="center"/>
    </xf>
    <xf numFmtId="0" fontId="4" fillId="9" borderId="24" xfId="0" applyFont="1" applyFill="1" applyBorder="1" applyAlignment="1">
      <alignment horizontal="center"/>
    </xf>
    <xf numFmtId="0" fontId="4" fillId="9" borderId="25" xfId="0" applyFont="1" applyFill="1" applyBorder="1" applyAlignment="1">
      <alignment horizontal="center"/>
    </xf>
    <xf numFmtId="0" fontId="7" fillId="6" borderId="10" xfId="0" applyFont="1" applyFill="1" applyBorder="1" applyAlignment="1">
      <alignment horizontal="center" vertical="center" textRotation="90"/>
    </xf>
    <xf numFmtId="0" fontId="7" fillId="6" borderId="12" xfId="0" applyFont="1" applyFill="1" applyBorder="1" applyAlignment="1">
      <alignment horizontal="center" vertical="center" textRotation="90"/>
    </xf>
    <xf numFmtId="0" fontId="7" fillId="6" borderId="15" xfId="0" applyFont="1" applyFill="1" applyBorder="1" applyAlignment="1">
      <alignment horizontal="center" vertical="center" textRotation="90"/>
    </xf>
    <xf numFmtId="0" fontId="7" fillId="6" borderId="13" xfId="0" applyFont="1" applyFill="1" applyBorder="1" applyAlignment="1">
      <alignment horizontal="center" vertical="center" textRotation="90"/>
    </xf>
    <xf numFmtId="0" fontId="7" fillId="0" borderId="18" xfId="0" applyFont="1" applyBorder="1" applyAlignment="1">
      <alignment horizontal="center" vertical="center" textRotation="90"/>
    </xf>
    <xf numFmtId="0" fontId="7" fillId="0" borderId="12" xfId="0" applyFont="1" applyBorder="1" applyAlignment="1">
      <alignment horizontal="center" vertical="center" textRotation="90"/>
    </xf>
    <xf numFmtId="0" fontId="7" fillId="0" borderId="13" xfId="0" applyFont="1" applyBorder="1" applyAlignment="1">
      <alignment horizontal="center" vertical="center" textRotation="90"/>
    </xf>
    <xf numFmtId="0" fontId="4" fillId="0" borderId="0" xfId="0" applyFont="1" applyAlignment="1">
      <alignment horizontal="left"/>
    </xf>
    <xf numFmtId="0" fontId="4" fillId="2" borderId="10" xfId="0" applyFont="1" applyFill="1" applyBorder="1" applyAlignment="1">
      <alignment horizontal="center" wrapText="1"/>
    </xf>
    <xf numFmtId="0" fontId="4" fillId="2" borderId="19" xfId="0" applyFont="1" applyFill="1" applyBorder="1" applyAlignment="1">
      <alignment horizontal="center" wrapText="1"/>
    </xf>
    <xf numFmtId="0" fontId="4" fillId="0" borderId="5" xfId="0"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2" borderId="32" xfId="0" applyFont="1" applyFill="1" applyBorder="1" applyAlignment="1">
      <alignment horizontal="center" wrapText="1"/>
    </xf>
    <xf numFmtId="0" fontId="4" fillId="2" borderId="33" xfId="0" applyFont="1" applyFill="1" applyBorder="1" applyAlignment="1">
      <alignment horizontal="center" wrapText="1"/>
    </xf>
    <xf numFmtId="0" fontId="4" fillId="2" borderId="34" xfId="0" applyFont="1" applyFill="1" applyBorder="1" applyAlignment="1">
      <alignment horizontal="center" wrapText="1"/>
    </xf>
  </cellXfs>
  <cellStyles count="1">
    <cellStyle name="Normal" xfId="0" builtinId="0"/>
  </cellStyles>
  <dxfs count="34">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none">
          <fgColor rgb="FF000000"/>
          <bgColor auto="1"/>
        </patternFill>
      </fill>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District and Pathways Student Demographics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280478604142094"/>
          <c:y val="0.14730678117947946"/>
          <c:w val="0.83861221800716201"/>
          <c:h val="0.43649137148562833"/>
        </c:manualLayout>
      </c:layout>
      <c:bar3DChart>
        <c:barDir val="col"/>
        <c:grouping val="clustered"/>
        <c:varyColors val="0"/>
        <c:ser>
          <c:idx val="0"/>
          <c:order val="0"/>
          <c:tx>
            <c:strRef>
              <c:f>'District Subgroup Overview'!$B$2</c:f>
              <c:strCache>
                <c:ptCount val="1"/>
                <c:pt idx="0">
                  <c:v>What is the demographic breakdown of our high school student population?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'District Subgroup Overview'!$A$4:$A$16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'District Subgroup Overview'!$C$4:$C$16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69A1-4C2C-9264-0F1BDF13E1F6}"/>
            </c:ext>
          </c:extLst>
        </c:ser>
        <c:ser>
          <c:idx val="1"/>
          <c:order val="1"/>
          <c:tx>
            <c:strRef>
              <c:f>'District Subgroup Overview'!$D$2</c:f>
              <c:strCache>
                <c:ptCount val="1"/>
                <c:pt idx="0">
                  <c:v>What percent of high school students in each subgroup are enrolled in career pathways?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'District Subgroup Overview'!$A$4:$A$16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'District Subgroup Overview'!$E$4:$E$16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69A1-4C2C-9264-0F1BDF13E1F6}"/>
            </c:ext>
          </c:extLst>
        </c:ser>
        <c:dLbls>
          <c:showLegendKey val="0"/>
          <c:showVal val="0"/>
          <c:showCatName val="0"/>
          <c:showSerName val="0"/>
          <c:showPercent val="0"/>
          <c:showBubbleSize val="0"/>
        </c:dLbls>
        <c:gapWidth val="65"/>
        <c:shape val="box"/>
        <c:axId val="382939024"/>
        <c:axId val="382940592"/>
        <c:axId val="0"/>
      </c:bar3DChart>
      <c:catAx>
        <c:axId val="3829390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2940592"/>
        <c:crosses val="autoZero"/>
        <c:auto val="1"/>
        <c:lblAlgn val="ctr"/>
        <c:lblOffset val="100"/>
        <c:noMultiLvlLbl val="0"/>
      </c:catAx>
      <c:valAx>
        <c:axId val="382940592"/>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2939024"/>
        <c:crosses val="autoZero"/>
        <c:crossBetween val="between"/>
      </c:valAx>
      <c:spPr>
        <a:noFill/>
        <a:ln>
          <a:noFill/>
        </a:ln>
        <a:effectLst/>
      </c:spPr>
    </c:plotArea>
    <c:legend>
      <c:legendPos val="r"/>
      <c:layout>
        <c:manualLayout>
          <c:xMode val="edge"/>
          <c:yMode val="edge"/>
          <c:x val="0"/>
          <c:y val="0.89009048975665206"/>
          <c:w val="0.99050485086125351"/>
          <c:h val="0.1099095102433479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Persistence and Completion by Subgroup for</a:t>
            </a:r>
            <a:r>
              <a:rPr lang="en-US" sz="1600" baseline="0">
                <a:latin typeface="Arial" panose="020B0604020202020204" pitchFamily="34" charset="0"/>
                <a:cs typeface="Arial" panose="020B0604020202020204" pitchFamily="34" charset="0"/>
              </a:rPr>
              <a:t> Students Enrolled in Pathways</a:t>
            </a:r>
            <a:endParaRPr lang="en-US" sz="16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665048118985127"/>
          <c:y val="0.14261235202742514"/>
          <c:w val="0.81216870592651513"/>
          <c:h val="0.45645829985537523"/>
        </c:manualLayout>
      </c:layout>
      <c:bar3DChart>
        <c:barDir val="col"/>
        <c:grouping val="clustered"/>
        <c:varyColors val="0"/>
        <c:ser>
          <c:idx val="3"/>
          <c:order val="0"/>
          <c:tx>
            <c:strRef>
              <c:f>'District Subgroup Overview'!$H$2</c:f>
              <c:strCache>
                <c:ptCount val="1"/>
                <c:pt idx="0">
                  <c:v>Of students who enroll in pathways, what percent of students in this subgroup continue past the midway point in the pathway?</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extLst>
                <c:ext xmlns:c15="http://schemas.microsoft.com/office/drawing/2012/chart" uri="{02D57815-91ED-43cb-92C2-25804820EDAC}">
                  <c15:fullRef>
                    <c15:sqref>'District Subgroup Overview'!$A$4:$A$16</c15:sqref>
                  </c15:fullRef>
                </c:ext>
              </c:extLst>
              <c:f>'District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'District Subgroup Overview'!$I$4:$I$16</c15:sqref>
                  </c15:fullRef>
                </c:ext>
              </c:extLst>
              <c:f>'District Subgroup Overview'!$I$5:$I$16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707-43DF-9398-EAE627A8809D}"/>
            </c:ext>
          </c:extLst>
        </c:ser>
        <c:ser>
          <c:idx val="4"/>
          <c:order val="1"/>
          <c:tx>
            <c:strRef>
              <c:f>'District Subgroup Overview'!$J$2</c:f>
              <c:strCache>
                <c:ptCount val="1"/>
                <c:pt idx="0">
                  <c:v>Of students who enroll in pathways, what percent of students in this subgroup complete?</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extLst>
                <c:ext xmlns:c15="http://schemas.microsoft.com/office/drawing/2012/chart" uri="{02D57815-91ED-43cb-92C2-25804820EDAC}">
                  <c15:fullRef>
                    <c15:sqref>'District Subgroup Overview'!$A$4:$A$16</c15:sqref>
                  </c15:fullRef>
                </c:ext>
              </c:extLst>
              <c:f>'District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'District Subgroup Overview'!$K$4:$K$16</c15:sqref>
                  </c15:fullRef>
                </c:ext>
              </c:extLst>
              <c:f>'District Subgroup Overview'!$K$5:$K$16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707-43DF-9398-EAE627A8809D}"/>
            </c:ext>
          </c:extLst>
        </c:ser>
        <c:dLbls>
          <c:showLegendKey val="0"/>
          <c:showVal val="0"/>
          <c:showCatName val="0"/>
          <c:showSerName val="0"/>
          <c:showPercent val="0"/>
          <c:showBubbleSize val="0"/>
        </c:dLbls>
        <c:gapWidth val="85"/>
        <c:gapDepth val="123"/>
        <c:shape val="box"/>
        <c:axId val="382935496"/>
        <c:axId val="382937456"/>
        <c:axId val="0"/>
      </c:bar3DChart>
      <c:catAx>
        <c:axId val="3829354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2937456"/>
        <c:crosses val="autoZero"/>
        <c:auto val="1"/>
        <c:lblAlgn val="ctr"/>
        <c:lblOffset val="100"/>
        <c:noMultiLvlLbl val="0"/>
      </c:catAx>
      <c:valAx>
        <c:axId val="382937456"/>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82935496"/>
        <c:crosses val="autoZero"/>
        <c:crossBetween val="between"/>
      </c:valAx>
      <c:spPr>
        <a:noFill/>
        <a:ln>
          <a:noFill/>
        </a:ln>
        <a:effectLst/>
      </c:spPr>
    </c:plotArea>
    <c:legend>
      <c:legendPos val="r"/>
      <c:layout>
        <c:manualLayout>
          <c:xMode val="edge"/>
          <c:yMode val="edge"/>
          <c:x val="2.1868838447595799E-2"/>
          <c:y val="0.87270537706850815"/>
          <c:w val="0.96013113425167051"/>
          <c:h val="0.1272946229314918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600">
                <a:latin typeface="Arial" panose="020B0604020202020204" pitchFamily="34" charset="0"/>
                <a:cs typeface="Arial" panose="020B0604020202020204" pitchFamily="34" charset="0"/>
              </a:rPr>
              <a:t>Demographics</a:t>
            </a:r>
            <a:r>
              <a:rPr lang="en-US" sz="1600" baseline="0">
                <a:latin typeface="Arial" panose="020B0604020202020204" pitchFamily="34" charset="0"/>
                <a:cs typeface="Arial" panose="020B0604020202020204" pitchFamily="34" charset="0"/>
              </a:rPr>
              <a:t> for all career pathway students, and pathway students in high priority sectors</a:t>
            </a:r>
            <a:endParaRPr lang="en-US" sz="1600">
              <a:latin typeface="Arial" panose="020B0604020202020204" pitchFamily="34" charset="0"/>
              <a:cs typeface="Arial" panose="020B0604020202020204" pitchFamily="34" charset="0"/>
            </a:endParaRPr>
          </a:p>
        </c:rich>
      </c:tx>
      <c:layout>
        <c:manualLayout>
          <c:xMode val="edge"/>
          <c:yMode val="edge"/>
          <c:x val="0.11930350014546183"/>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v>High Priority Sector Pathway Students</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c:ext xmlns:c15="http://schemas.microsoft.com/office/drawing/2012/chart" uri="{02D57815-91ED-43cb-92C2-25804820EDAC}">
                  <c15:fullRef>
                    <c15:sqref>'District Subgroup Overview'!$A$4:$A$16</c15:sqref>
                  </c15:fullRef>
                </c:ext>
              </c:extLst>
              <c:f>'District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'District Subgroup Overview'!$M$4:$M$16</c15:sqref>
                  </c15:fullRef>
                </c:ext>
              </c:extLst>
              <c:f>'District Subgroup Overview'!$M$5:$M$16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FFE-45E8-9480-9719271196F9}"/>
            </c:ext>
          </c:extLst>
        </c:ser>
        <c:ser>
          <c:idx val="0"/>
          <c:order val="1"/>
          <c:tx>
            <c:v>Career Pathway Students in Non-Priority Sectors</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Lit>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'District Subgroup Overview'!$AQ$4:$AQ$16</c15:sqref>
                  </c15:fullRef>
                </c:ext>
              </c:extLst>
              <c:f>'District Subgroup Overview'!$AQ$5:$AQ$16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FFE-45E8-9480-9719271196F9}"/>
            </c:ext>
          </c:extLst>
        </c:ser>
        <c:dLbls>
          <c:showLegendKey val="0"/>
          <c:showVal val="0"/>
          <c:showCatName val="0"/>
          <c:showSerName val="0"/>
          <c:showPercent val="0"/>
          <c:showBubbleSize val="0"/>
        </c:dLbls>
        <c:gapWidth val="65"/>
        <c:shape val="box"/>
        <c:axId val="382940984"/>
        <c:axId val="382941376"/>
        <c:axId val="0"/>
      </c:bar3DChart>
      <c:catAx>
        <c:axId val="3829409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82941376"/>
        <c:crosses val="autoZero"/>
        <c:auto val="1"/>
        <c:lblAlgn val="ctr"/>
        <c:lblOffset val="100"/>
        <c:noMultiLvlLbl val="0"/>
      </c:catAx>
      <c:valAx>
        <c:axId val="382941376"/>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8294098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Demographics for Career Pathway Students by EPSO Availability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274936273495318"/>
          <c:y val="0.24580832528447233"/>
          <c:w val="0.84359005563935119"/>
          <c:h val="0.34712991014901451"/>
        </c:manualLayout>
      </c:layout>
      <c:bar3DChart>
        <c:barDir val="col"/>
        <c:grouping val="clustered"/>
        <c:varyColors val="0"/>
        <c:ser>
          <c:idx val="1"/>
          <c:order val="0"/>
          <c:tx>
            <c:v>Career Pathway with EPSO</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c:ext xmlns:c15="http://schemas.microsoft.com/office/drawing/2012/chart" uri="{02D57815-91ED-43cb-92C2-25804820EDAC}">
                  <c15:fullRef>
                    <c15:sqref>'District Subgroup Overview'!$A$4:$A$16</c15:sqref>
                  </c15:fullRef>
                </c:ext>
              </c:extLst>
              <c:f>'District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'District Subgroup Overview'!$O$5:$O$16</c15:sqref>
                  </c15:fullRef>
                </c:ext>
              </c:extLst>
              <c:f>'District Subgroup Overview'!$O$6:$O$16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182-40ED-9D64-720FD4F4D4C2}"/>
            </c:ext>
          </c:extLst>
        </c:ser>
        <c:ser>
          <c:idx val="0"/>
          <c:order val="1"/>
          <c:tx>
            <c:v>Career Pathway with No EPSO</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Lit>
              <c:ptCount val="11"/>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'District Subgroup Overview'!$AS$5:$AS$16</c15:sqref>
                  </c15:fullRef>
                </c:ext>
              </c:extLst>
              <c:f>'District Subgroup Overview'!$AS$6:$AS$16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4182-40ED-9D64-720FD4F4D4C2}"/>
            </c:ext>
          </c:extLst>
        </c:ser>
        <c:dLbls>
          <c:showLegendKey val="0"/>
          <c:showVal val="0"/>
          <c:showCatName val="0"/>
          <c:showSerName val="0"/>
          <c:showPercent val="0"/>
          <c:showBubbleSize val="0"/>
        </c:dLbls>
        <c:gapWidth val="65"/>
        <c:shape val="box"/>
        <c:axId val="382936672"/>
        <c:axId val="382939416"/>
        <c:axId val="0"/>
      </c:bar3DChart>
      <c:catAx>
        <c:axId val="3829366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2939416"/>
        <c:crosses val="autoZero"/>
        <c:auto val="1"/>
        <c:lblAlgn val="ctr"/>
        <c:lblOffset val="100"/>
        <c:noMultiLvlLbl val="0"/>
      </c:catAx>
      <c:valAx>
        <c:axId val="382939416"/>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2936672"/>
        <c:crosses val="autoZero"/>
        <c:crossBetween val="between"/>
      </c:valAx>
      <c:spPr>
        <a:noFill/>
        <a:ln>
          <a:noFill/>
        </a:ln>
        <a:effectLst/>
      </c:spPr>
    </c:plotArea>
    <c:legend>
      <c:legendPos val="b"/>
      <c:layout>
        <c:manualLayout>
          <c:xMode val="edge"/>
          <c:yMode val="edge"/>
          <c:x val="1.1637795275590552E-2"/>
          <c:y val="0.91146048902105936"/>
          <c:w val="0.97394663167104134"/>
          <c:h val="8.230412669515303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Demographics</a:t>
            </a:r>
            <a:r>
              <a:rPr lang="en-US" baseline="0">
                <a:latin typeface="Arial" panose="020B0604020202020204" pitchFamily="34" charset="0"/>
                <a:cs typeface="Arial" panose="020B0604020202020204" pitchFamily="34" charset="0"/>
              </a:rPr>
              <a:t> for Student Enrollment in Pathways by IRC Availability</a:t>
            </a: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Students in IRC Pathways</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'District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f>'District Subgroup Overview'!$Q$5:$Q$16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B8-4F51-A731-94281E0BD669}"/>
            </c:ext>
          </c:extLst>
        </c:ser>
        <c:ser>
          <c:idx val="1"/>
          <c:order val="1"/>
          <c:tx>
            <c:v>Students in non-IRC pathways</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'District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f>'District Subgroup Overview'!$AU$5:$AU$16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2B8-4F51-A731-94281E0BD669}"/>
            </c:ext>
          </c:extLst>
        </c:ser>
        <c:dLbls>
          <c:showLegendKey val="0"/>
          <c:showVal val="0"/>
          <c:showCatName val="0"/>
          <c:showSerName val="0"/>
          <c:showPercent val="0"/>
          <c:showBubbleSize val="0"/>
        </c:dLbls>
        <c:gapWidth val="65"/>
        <c:shape val="box"/>
        <c:axId val="382935104"/>
        <c:axId val="382937064"/>
        <c:axId val="0"/>
      </c:bar3DChart>
      <c:catAx>
        <c:axId val="3829351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82937064"/>
        <c:crosses val="autoZero"/>
        <c:auto val="1"/>
        <c:lblAlgn val="ctr"/>
        <c:lblOffset val="100"/>
        <c:noMultiLvlLbl val="0"/>
      </c:catAx>
      <c:valAx>
        <c:axId val="382937064"/>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8293510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Demographics for Students in Pathways by WBL Availability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Students in Pathways with WBL</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'District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f>'District Subgroup Overview'!$S$5:$S$16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0F-4845-82F6-6269330DD67D}"/>
            </c:ext>
          </c:extLst>
        </c:ser>
        <c:ser>
          <c:idx val="1"/>
          <c:order val="1"/>
          <c:tx>
            <c:v>Students in pathways with no WBL</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val>
            <c:numRef>
              <c:f>'District Subgroup Overview'!$AW$5:$AW$16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10F-4845-82F6-6269330DD67D}"/>
            </c:ext>
          </c:extLst>
        </c:ser>
        <c:dLbls>
          <c:showLegendKey val="0"/>
          <c:showVal val="0"/>
          <c:showCatName val="0"/>
          <c:showSerName val="0"/>
          <c:showPercent val="0"/>
          <c:showBubbleSize val="0"/>
        </c:dLbls>
        <c:gapWidth val="65"/>
        <c:shape val="box"/>
        <c:axId val="382938632"/>
        <c:axId val="386400600"/>
        <c:axId val="0"/>
      </c:bar3DChart>
      <c:catAx>
        <c:axId val="382938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0600"/>
        <c:crosses val="autoZero"/>
        <c:auto val="1"/>
        <c:lblAlgn val="ctr"/>
        <c:lblOffset val="100"/>
        <c:noMultiLvlLbl val="0"/>
      </c:catAx>
      <c:valAx>
        <c:axId val="386400600"/>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29386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Pathway Enrollment by Subgroup and Cluster</a:t>
            </a:r>
          </a:p>
          <a:p>
            <a:pPr>
              <a:defRPr>
                <a:latin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'Cluster Dashboard Feeder Data'!$B$3</c:f>
              <c:strCache>
                <c:ptCount val="1"/>
                <c:pt idx="0">
                  <c:v>High School Population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extLst>
                <c:ext xmlns:c15="http://schemas.microsoft.com/office/drawing/2012/chart" uri="{02D57815-91ED-43cb-92C2-25804820EDAC}">
                  <c15:fullRef>
                    <c15:sqref>'Cluster Dashboard Feeder Data'!$A$4:$A$16</c15:sqref>
                  </c15:fullRef>
                </c:ext>
              </c:extLst>
              <c:f>'Cluster Dashboard Feeder Data'!$A$5:$A$16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'Cluster Dashboard Feeder Data'!$B$4:$B$16</c15:sqref>
                  </c15:fullRef>
                </c:ext>
              </c:extLst>
              <c:f>'Cluster Dashboard Feeder Data'!$B$5:$B$16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D8E-46FD-AFBC-4A100B17BBDB}"/>
            </c:ext>
          </c:extLst>
        </c:ser>
        <c:ser>
          <c:idx val="1"/>
          <c:order val="1"/>
          <c:tx>
            <c:strRef>
              <c:f>'Cluster Dashboard Feeder Data'!$C$3</c:f>
              <c:strCache>
                <c:ptCount val="1"/>
                <c:pt idx="0">
                  <c:v>All Pathways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c:ext xmlns:c15="http://schemas.microsoft.com/office/drawing/2012/chart" uri="{02D57815-91ED-43cb-92C2-25804820EDAC}">
                  <c15:fullRef>
                    <c15:sqref>'Cluster Dashboard Feeder Data'!$A$4:$A$16</c15:sqref>
                  </c15:fullRef>
                </c:ext>
              </c:extLst>
              <c:f>'Cluster Dashboard Feeder Data'!$A$5:$A$16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'Cluster Dashboard Feeder Data'!$C$4:$C$16</c15:sqref>
                  </c15:fullRef>
                </c:ext>
              </c:extLst>
              <c:f>'Cluster Dashboard Feeder Data'!$C$5:$C$16</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1-6D8E-46FD-AFBC-4A100B17BBDB}"/>
            </c:ext>
          </c:extLst>
        </c:ser>
        <c:dLbls>
          <c:showLegendKey val="0"/>
          <c:showVal val="0"/>
          <c:showCatName val="0"/>
          <c:showSerName val="0"/>
          <c:showPercent val="0"/>
          <c:showBubbleSize val="0"/>
        </c:dLbls>
        <c:gapWidth val="65"/>
        <c:shape val="box"/>
        <c:axId val="386404520"/>
        <c:axId val="386400208"/>
        <c:axId val="0"/>
      </c:bar3DChart>
      <c:catAx>
        <c:axId val="3864045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0208"/>
        <c:crosses val="autoZero"/>
        <c:auto val="1"/>
        <c:lblAlgn val="ctr"/>
        <c:lblOffset val="100"/>
        <c:noMultiLvlLbl val="0"/>
      </c:catAx>
      <c:valAx>
        <c:axId val="386400208"/>
        <c:scaling>
          <c:orientation val="minMax"/>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8640452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Pathway Persistence</a:t>
            </a:r>
            <a:r>
              <a:rPr lang="en-US" baseline="0">
                <a:latin typeface="Arial" panose="020B0604020202020204" pitchFamily="34" charset="0"/>
                <a:cs typeface="Arial" panose="020B0604020202020204" pitchFamily="34" charset="0"/>
              </a:rPr>
              <a:t> by Subgroup and Cluster</a:t>
            </a: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'Cluster Dashboard Feeder Data'!$F$3</c:f>
              <c:strCache>
                <c:ptCount val="1"/>
                <c:pt idx="0">
                  <c:v>All Pathway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'Cluster Dashboard Feeder Data'!$E$4:$E$16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'Cluster Dashboard Feeder Data'!$F$4:$F$16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73B-4B2B-9C33-3AACC33DE86E}"/>
            </c:ext>
          </c:extLst>
        </c:ser>
        <c:ser>
          <c:idx val="1"/>
          <c:order val="1"/>
          <c:tx>
            <c:strRef>
              <c:f>'Cluster Dashboard Feeder Data'!$G$3</c:f>
              <c:strCache>
                <c:ptCount val="1"/>
                <c:pt idx="0">
                  <c:v>Arts, Audio/Video Technology &amp; Communications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'Cluster Dashboard Feeder Data'!$E$4:$E$16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'Cluster Dashboard Feeder Data'!$G$4:$G$16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73B-4B2B-9C33-3AACC33DE86E}"/>
            </c:ext>
          </c:extLst>
        </c:ser>
        <c:dLbls>
          <c:showLegendKey val="0"/>
          <c:showVal val="0"/>
          <c:showCatName val="0"/>
          <c:showSerName val="0"/>
          <c:showPercent val="0"/>
          <c:showBubbleSize val="0"/>
        </c:dLbls>
        <c:gapWidth val="65"/>
        <c:shape val="box"/>
        <c:axId val="386403736"/>
        <c:axId val="386406088"/>
        <c:axId val="0"/>
      </c:bar3DChart>
      <c:catAx>
        <c:axId val="386403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6088"/>
        <c:crosses val="autoZero"/>
        <c:auto val="1"/>
        <c:lblAlgn val="ctr"/>
        <c:lblOffset val="100"/>
        <c:noMultiLvlLbl val="0"/>
      </c:catAx>
      <c:valAx>
        <c:axId val="386406088"/>
        <c:scaling>
          <c:orientation val="minMax"/>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86403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Pathway Completion by Subgroup and Cluster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'Cluster Dashboard Feeder Data'!$J$3</c:f>
              <c:strCache>
                <c:ptCount val="1"/>
                <c:pt idx="0">
                  <c:v>All Pathway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'Cluster Dashboard Feeder Data'!$I$4:$I$16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'Cluster Dashboard Feeder Data'!$J$4:$J$16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045-4C10-B0F5-6E823AF5C15B}"/>
            </c:ext>
          </c:extLst>
        </c:ser>
        <c:ser>
          <c:idx val="1"/>
          <c:order val="1"/>
          <c:tx>
            <c:strRef>
              <c:f>'Cluster Dashboard Feeder Data'!$K$3</c:f>
              <c:strCache>
                <c:ptCount val="1"/>
                <c:pt idx="0">
                  <c:v>Agriculture, Food, and Natural Resources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'Cluster Dashboard Feeder Data'!$I$4:$I$16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'Cluster Dashboard Feeder Data'!$K$4:$K$16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045-4C10-B0F5-6E823AF5C15B}"/>
            </c:ext>
          </c:extLst>
        </c:ser>
        <c:dLbls>
          <c:showLegendKey val="0"/>
          <c:showVal val="0"/>
          <c:showCatName val="0"/>
          <c:showSerName val="0"/>
          <c:showPercent val="0"/>
          <c:showBubbleSize val="0"/>
        </c:dLbls>
        <c:gapWidth val="65"/>
        <c:shape val="box"/>
        <c:axId val="386405304"/>
        <c:axId val="386406480"/>
        <c:axId val="0"/>
      </c:bar3DChart>
      <c:catAx>
        <c:axId val="386405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6480"/>
        <c:crosses val="autoZero"/>
        <c:auto val="1"/>
        <c:lblAlgn val="ctr"/>
        <c:lblOffset val="100"/>
        <c:noMultiLvlLbl val="0"/>
      </c:catAx>
      <c:valAx>
        <c:axId val="386406480"/>
        <c:scaling>
          <c:orientation val="minMax"/>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530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District and Building Demographics by Subgroup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855325776585617E-2"/>
          <c:y val="0.17313622165422804"/>
          <c:w val="0.88396885004759018"/>
          <c:h val="0.34929557706567266"/>
        </c:manualLayout>
      </c:layout>
      <c:bar3DChart>
        <c:barDir val="col"/>
        <c:grouping val="clustered"/>
        <c:varyColors val="0"/>
        <c:ser>
          <c:idx val="4"/>
          <c:order val="0"/>
          <c:tx>
            <c:strRef>
              <c:f>'Building Dashboard Feeder Data'!$F$4</c:f>
              <c:strCache>
                <c:ptCount val="1"/>
                <c:pt idx="0">
                  <c:v> HS Student Demographics</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extLst>
                <c:ext xmlns:c15="http://schemas.microsoft.com/office/drawing/2012/chart" uri="{02D57815-91ED-43cb-92C2-25804820EDAC}">
                  <c15:fullRef>
                    <c15:sqref>'Building Dashboard Feeder Data'!$A$5:$A$17</c15:sqref>
                  </c15:fullRef>
                </c:ext>
              </c:extLst>
              <c:f>'Building Dashboard Feeder Data'!$A$6:$A$17</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'Building Dashboard Feeder Data'!$F$5:$F$17</c15:sqref>
                  </c15:fullRef>
                </c:ext>
              </c:extLst>
              <c:f>'Building Dashboard Feeder Data'!$F$6:$F$17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ED3-47FD-9C58-52C12428456C}"/>
            </c:ext>
          </c:extLst>
        </c:ser>
        <c:ser>
          <c:idx val="5"/>
          <c:order val="1"/>
          <c:tx>
            <c:strRef>
              <c:f>'Building Dashboard Feeder Data'!$G$4</c:f>
              <c:strCache>
                <c:ptCount val="1"/>
                <c:pt idx="0">
                  <c:v>Building Demographics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extLst>
                <c:ext xmlns:c15="http://schemas.microsoft.com/office/drawing/2012/chart" uri="{02D57815-91ED-43cb-92C2-25804820EDAC}">
                  <c15:fullRef>
                    <c15:sqref>'Building Dashboard Feeder Data'!$A$5:$A$17</c15:sqref>
                  </c15:fullRef>
                </c:ext>
              </c:extLst>
              <c:f>'Building Dashboard Feeder Data'!$A$6:$A$17</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Economically Disadvantaged</c:v>
                </c:pt>
                <c:pt idx="10">
                  <c:v>English Language Learner</c:v>
                </c:pt>
                <c:pt idx="11">
                  <c:v>Migrant</c:v>
                </c:pt>
              </c:strCache>
            </c:strRef>
          </c:cat>
          <c:val>
            <c:numRef>
              <c:extLst>
                <c:ext xmlns:c15="http://schemas.microsoft.com/office/drawing/2012/chart" uri="{02D57815-91ED-43cb-92C2-25804820EDAC}">
                  <c15:fullRef>
                    <c15:sqref>'Building Dashboard Feeder Data'!$G$5:$G$17</c15:sqref>
                  </c15:fullRef>
                </c:ext>
              </c:extLst>
              <c:f>'Building Dashboard Feeder Data'!$G$6:$G$17</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7-8ED3-47FD-9C58-52C12428456C}"/>
            </c:ext>
          </c:extLst>
        </c:ser>
        <c:dLbls>
          <c:showLegendKey val="0"/>
          <c:showVal val="0"/>
          <c:showCatName val="0"/>
          <c:showSerName val="0"/>
          <c:showPercent val="0"/>
          <c:showBubbleSize val="0"/>
        </c:dLbls>
        <c:gapWidth val="65"/>
        <c:shape val="box"/>
        <c:axId val="386405696"/>
        <c:axId val="386403344"/>
        <c:axId val="0"/>
      </c:bar3DChart>
      <c:catAx>
        <c:axId val="3864056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3344"/>
        <c:crosses val="autoZero"/>
        <c:auto val="1"/>
        <c:lblAlgn val="ctr"/>
        <c:lblOffset val="100"/>
        <c:noMultiLvlLbl val="0"/>
      </c:catAx>
      <c:valAx>
        <c:axId val="386403344"/>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569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District and Building Pathway Persistence by Subgroup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360380579488012E-2"/>
          <c:y val="0.15603554692182076"/>
          <c:w val="0.90916311237990988"/>
          <c:h val="0.52001350288377013"/>
        </c:manualLayout>
      </c:layout>
      <c:bar3DChart>
        <c:barDir val="col"/>
        <c:grouping val="clustered"/>
        <c:varyColors val="0"/>
        <c:ser>
          <c:idx val="0"/>
          <c:order val="0"/>
          <c:tx>
            <c:strRef>
              <c:f>'Building Dashboard Feeder Data'!$B$4</c:f>
              <c:strCache>
                <c:ptCount val="1"/>
                <c:pt idx="0">
                  <c:v>District Persistence Rate</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'Building Dashboard Feeder Data'!$A$5:$A$17</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'Building Dashboard Feeder Data'!$B$5:$B$17</c:f>
              <c:numCache>
                <c:formatCode>0.00%</c:formatCode>
                <c:ptCount val="13"/>
                <c:pt idx="0">
                  <c:v>0</c:v>
                </c:pt>
                <c:pt idx="1">
                  <c:v>0</c:v>
                </c:pt>
                <c:pt idx="2">
                  <c:v>0</c:v>
                </c:pt>
                <c:pt idx="3">
                  <c:v>0</c:v>
                </c:pt>
                <c:pt idx="4">
                  <c:v>0</c:v>
                </c:pt>
                <c:pt idx="5">
                  <c:v>0</c:v>
                </c:pt>
                <c:pt idx="6" formatCode="0.0%">
                  <c:v>0</c:v>
                </c:pt>
                <c:pt idx="7">
                  <c:v>0</c:v>
                </c:pt>
                <c:pt idx="8">
                  <c:v>0</c:v>
                </c:pt>
                <c:pt idx="9">
                  <c:v>0</c:v>
                </c:pt>
                <c:pt idx="10">
                  <c:v>0</c:v>
                </c:pt>
                <c:pt idx="11">
                  <c:v>0</c:v>
                </c:pt>
                <c:pt idx="12">
                  <c:v>0</c:v>
                </c:pt>
              </c:numCache>
            </c:numRef>
          </c:val>
          <c:extLst>
            <c:ext xmlns:c16="http://schemas.microsoft.com/office/drawing/2014/chart" uri="{C3380CC4-5D6E-409C-BE32-E72D297353CC}">
              <c16:uniqueId val="{00000000-E7BB-4E09-9DEF-46E8C2134176}"/>
            </c:ext>
          </c:extLst>
        </c:ser>
        <c:ser>
          <c:idx val="1"/>
          <c:order val="1"/>
          <c:tx>
            <c:strRef>
              <c:f>'Building Dashboard Feeder Data'!$C$4</c:f>
              <c:strCache>
                <c:ptCount val="1"/>
                <c:pt idx="0">
                  <c:v>Building Persistence Rate </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'Building Dashboard Feeder Data'!$A$5:$A$17</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'Building Dashboard Feeder Data'!$C$5:$C$17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7BB-4E09-9DEF-46E8C2134176}"/>
            </c:ext>
          </c:extLst>
        </c:ser>
        <c:dLbls>
          <c:showLegendKey val="0"/>
          <c:showVal val="0"/>
          <c:showCatName val="0"/>
          <c:showSerName val="0"/>
          <c:showPercent val="0"/>
          <c:showBubbleSize val="0"/>
        </c:dLbls>
        <c:gapWidth val="65"/>
        <c:shape val="box"/>
        <c:axId val="386400992"/>
        <c:axId val="386401384"/>
        <c:axId val="0"/>
      </c:bar3DChart>
      <c:catAx>
        <c:axId val="3864009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1384"/>
        <c:crosses val="autoZero"/>
        <c:auto val="1"/>
        <c:lblAlgn val="ctr"/>
        <c:lblOffset val="100"/>
        <c:noMultiLvlLbl val="0"/>
      </c:catAx>
      <c:valAx>
        <c:axId val="386401384"/>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0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District and Building Pathway Completion</a:t>
            </a:r>
            <a:r>
              <a:rPr lang="en-US" baseline="0"/>
              <a:t> by Subgroup</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0"/>
          <c:tx>
            <c:strRef>
              <c:f>'Building Dashboard Feeder Data'!$D$4</c:f>
              <c:strCache>
                <c:ptCount val="1"/>
                <c:pt idx="0">
                  <c:v>District Completion Rate</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'Building Dashboard Feeder Data'!$A$5:$A$17</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'Building Dashboard Feeder Data'!$D$5:$D$17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D0F-4AA3-B550-A8CAFAFC6552}"/>
            </c:ext>
          </c:extLst>
        </c:ser>
        <c:ser>
          <c:idx val="3"/>
          <c:order val="1"/>
          <c:tx>
            <c:strRef>
              <c:f>'Building Dashboard Feeder Data'!$E$4</c:f>
              <c:strCache>
                <c:ptCount val="1"/>
                <c:pt idx="0">
                  <c:v>Building Completion Rate</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'Building Dashboard Feeder Data'!$A$5:$A$17</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Economically Disadvantaged</c:v>
                </c:pt>
                <c:pt idx="11">
                  <c:v>English Language Learner</c:v>
                </c:pt>
                <c:pt idx="12">
                  <c:v>Migrant</c:v>
                </c:pt>
              </c:strCache>
            </c:strRef>
          </c:cat>
          <c:val>
            <c:numRef>
              <c:f>'Building Dashboard Feeder Data'!$E$5:$E$17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DD0F-4AA3-B550-A8CAFAFC6552}"/>
            </c:ext>
          </c:extLst>
        </c:ser>
        <c:dLbls>
          <c:showLegendKey val="0"/>
          <c:showVal val="0"/>
          <c:showCatName val="0"/>
          <c:showSerName val="0"/>
          <c:showPercent val="0"/>
          <c:showBubbleSize val="0"/>
        </c:dLbls>
        <c:gapWidth val="65"/>
        <c:shape val="box"/>
        <c:axId val="386402168"/>
        <c:axId val="386402560"/>
        <c:axId val="0"/>
      </c:bar3DChart>
      <c:catAx>
        <c:axId val="3864021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2560"/>
        <c:crosses val="autoZero"/>
        <c:auto val="1"/>
        <c:lblAlgn val="ctr"/>
        <c:lblOffset val="100"/>
        <c:noMultiLvlLbl val="0"/>
      </c:catAx>
      <c:valAx>
        <c:axId val="386402560"/>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86402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320676</xdr:colOff>
      <xdr:row>1</xdr:row>
      <xdr:rowOff>168276</xdr:rowOff>
    </xdr:from>
    <xdr:to>
      <xdr:col>9</xdr:col>
      <xdr:colOff>177801</xdr:colOff>
      <xdr:row>30</xdr:row>
      <xdr:rowOff>9525</xdr:rowOff>
    </xdr:to>
    <xdr:graphicFrame macro="">
      <xdr:nvGraphicFramePr>
        <xdr:cNvPr id="2" name="Chart 1">
          <a:extLst>
            <a:ext uri="{FF2B5EF4-FFF2-40B4-BE49-F238E27FC236}">
              <a16:creationId xmlns:a16="http://schemas.microsoft.com/office/drawing/2014/main" id="{F90B37B9-440D-4E3D-8A78-D8DC5D95F5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139701</xdr:colOff>
      <xdr:row>1</xdr:row>
      <xdr:rowOff>171450</xdr:rowOff>
    </xdr:from>
    <xdr:to>
      <xdr:col>19</xdr:col>
      <xdr:colOff>352426</xdr:colOff>
      <xdr:row>30</xdr:row>
      <xdr:rowOff>19050</xdr:rowOff>
    </xdr:to>
    <xdr:graphicFrame macro="">
      <xdr:nvGraphicFramePr>
        <xdr:cNvPr id="3" name="Chart 2">
          <a:extLst>
            <a:ext uri="{FF2B5EF4-FFF2-40B4-BE49-F238E27FC236}">
              <a16:creationId xmlns:a16="http://schemas.microsoft.com/office/drawing/2014/main" id="{47F341A4-1ECB-4E03-8024-5DF41A1A0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111124</xdr:colOff>
      <xdr:row>2</xdr:row>
      <xdr:rowOff>3174</xdr:rowOff>
    </xdr:from>
    <xdr:to>
      <xdr:col>29</xdr:col>
      <xdr:colOff>447674</xdr:colOff>
      <xdr:row>30</xdr:row>
      <xdr:rowOff>28575</xdr:rowOff>
    </xdr:to>
    <xdr:graphicFrame macro="">
      <xdr:nvGraphicFramePr>
        <xdr:cNvPr id="4" name="Chart 3">
          <a:extLst>
            <a:ext uri="{FF2B5EF4-FFF2-40B4-BE49-F238E27FC236}">
              <a16:creationId xmlns:a16="http://schemas.microsoft.com/office/drawing/2014/main" id="{7ABBDE26-AF19-4A68-BFA2-1EB43707B7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263524</xdr:colOff>
      <xdr:row>36</xdr:row>
      <xdr:rowOff>139699</xdr:rowOff>
    </xdr:from>
    <xdr:to>
      <xdr:col>9</xdr:col>
      <xdr:colOff>142875</xdr:colOff>
      <xdr:row>63</xdr:row>
      <xdr:rowOff>171450</xdr:rowOff>
    </xdr:to>
    <xdr:graphicFrame macro="">
      <xdr:nvGraphicFramePr>
        <xdr:cNvPr id="5" name="Chart 4">
          <a:extLst>
            <a:ext uri="{FF2B5EF4-FFF2-40B4-BE49-F238E27FC236}">
              <a16:creationId xmlns:a16="http://schemas.microsoft.com/office/drawing/2014/main" id="{471D9577-6913-4D4E-881E-3EA926B574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222250</xdr:colOff>
      <xdr:row>36</xdr:row>
      <xdr:rowOff>152400</xdr:rowOff>
    </xdr:from>
    <xdr:to>
      <xdr:col>19</xdr:col>
      <xdr:colOff>361950</xdr:colOff>
      <xdr:row>64</xdr:row>
      <xdr:rowOff>28575</xdr:rowOff>
    </xdr:to>
    <xdr:graphicFrame macro="">
      <xdr:nvGraphicFramePr>
        <xdr:cNvPr id="6" name="Chart 5">
          <a:extLst>
            <a:ext uri="{FF2B5EF4-FFF2-40B4-BE49-F238E27FC236}">
              <a16:creationId xmlns:a16="http://schemas.microsoft.com/office/drawing/2014/main" id="{4C164E5D-211F-4D64-99BB-4D053CED6B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130174</xdr:colOff>
      <xdr:row>36</xdr:row>
      <xdr:rowOff>155574</xdr:rowOff>
    </xdr:from>
    <xdr:to>
      <xdr:col>29</xdr:col>
      <xdr:colOff>428625</xdr:colOff>
      <xdr:row>64</xdr:row>
      <xdr:rowOff>47625</xdr:rowOff>
    </xdr:to>
    <xdr:graphicFrame macro="">
      <xdr:nvGraphicFramePr>
        <xdr:cNvPr id="7" name="Chart 6">
          <a:extLst>
            <a:ext uri="{FF2B5EF4-FFF2-40B4-BE49-F238E27FC236}">
              <a16:creationId xmlns:a16="http://schemas.microsoft.com/office/drawing/2014/main" id="{0F553247-2894-4C2D-B07E-C58062BCFB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63499</xdr:colOff>
      <xdr:row>3</xdr:row>
      <xdr:rowOff>177799</xdr:rowOff>
    </xdr:from>
    <xdr:to>
      <xdr:col>5</xdr:col>
      <xdr:colOff>384174</xdr:colOff>
      <xdr:row>26</xdr:row>
      <xdr:rowOff>95250</xdr:rowOff>
    </xdr:to>
    <xdr:graphicFrame macro="">
      <xdr:nvGraphicFramePr>
        <xdr:cNvPr id="2" name="Chart 1">
          <a:extLst>
            <a:ext uri="{FF2B5EF4-FFF2-40B4-BE49-F238E27FC236}">
              <a16:creationId xmlns:a16="http://schemas.microsoft.com/office/drawing/2014/main" id="{030A8E57-C49D-4CAC-8326-18D5CFBBE2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250824</xdr:colOff>
      <xdr:row>4</xdr:row>
      <xdr:rowOff>25399</xdr:rowOff>
    </xdr:from>
    <xdr:to>
      <xdr:col>13</xdr:col>
      <xdr:colOff>368299</xdr:colOff>
      <xdr:row>26</xdr:row>
      <xdr:rowOff>114300</xdr:rowOff>
    </xdr:to>
    <xdr:graphicFrame macro="">
      <xdr:nvGraphicFramePr>
        <xdr:cNvPr id="3" name="Chart 2">
          <a:extLst>
            <a:ext uri="{FF2B5EF4-FFF2-40B4-BE49-F238E27FC236}">
              <a16:creationId xmlns:a16="http://schemas.microsoft.com/office/drawing/2014/main" id="{28571088-DA91-4C7C-9D9A-1B894829D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161925</xdr:colOff>
      <xdr:row>3</xdr:row>
      <xdr:rowOff>168274</xdr:rowOff>
    </xdr:from>
    <xdr:to>
      <xdr:col>20</xdr:col>
      <xdr:colOff>381000</xdr:colOff>
      <xdr:row>26</xdr:row>
      <xdr:rowOff>123825</xdr:rowOff>
    </xdr:to>
    <xdr:graphicFrame macro="">
      <xdr:nvGraphicFramePr>
        <xdr:cNvPr id="4" name="Chart 3">
          <a:extLst>
            <a:ext uri="{FF2B5EF4-FFF2-40B4-BE49-F238E27FC236}">
              <a16:creationId xmlns:a16="http://schemas.microsoft.com/office/drawing/2014/main" id="{AEA30E5B-DE8E-4781-AB7C-BF956BB87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12699</xdr:rowOff>
    </xdr:from>
    <xdr:to>
      <xdr:col>7</xdr:col>
      <xdr:colOff>428625</xdr:colOff>
      <xdr:row>32</xdr:row>
      <xdr:rowOff>133351</xdr:rowOff>
    </xdr:to>
    <xdr:graphicFrame macro="">
      <xdr:nvGraphicFramePr>
        <xdr:cNvPr id="2" name="Chart 1">
          <a:extLst>
            <a:ext uri="{FF2B5EF4-FFF2-40B4-BE49-F238E27FC236}">
              <a16:creationId xmlns:a16="http://schemas.microsoft.com/office/drawing/2014/main" id="{8810A53D-09F9-4AC8-BAE6-D4AFF1318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161924</xdr:colOff>
      <xdr:row>6</xdr:row>
      <xdr:rowOff>60323</xdr:rowOff>
    </xdr:from>
    <xdr:to>
      <xdr:col>20</xdr:col>
      <xdr:colOff>390525</xdr:colOff>
      <xdr:row>32</xdr:row>
      <xdr:rowOff>114300</xdr:rowOff>
    </xdr:to>
    <xdr:graphicFrame macro="">
      <xdr:nvGraphicFramePr>
        <xdr:cNvPr id="3" name="Chart 2">
          <a:extLst>
            <a:ext uri="{FF2B5EF4-FFF2-40B4-BE49-F238E27FC236}">
              <a16:creationId xmlns:a16="http://schemas.microsoft.com/office/drawing/2014/main" id="{536CB921-8593-4C46-8457-C7E7FD3658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177799</xdr:colOff>
      <xdr:row>6</xdr:row>
      <xdr:rowOff>69849</xdr:rowOff>
    </xdr:from>
    <xdr:to>
      <xdr:col>33</xdr:col>
      <xdr:colOff>438150</xdr:colOff>
      <xdr:row>32</xdr:row>
      <xdr:rowOff>142875</xdr:rowOff>
    </xdr:to>
    <xdr:graphicFrame macro="">
      <xdr:nvGraphicFramePr>
        <xdr:cNvPr id="4" name="Chart 3">
          <a:extLst>
            <a:ext uri="{FF2B5EF4-FFF2-40B4-BE49-F238E27FC236}">
              <a16:creationId xmlns:a16="http://schemas.microsoft.com/office/drawing/2014/main" id="{8C769F1F-272D-43FD-8839-0FB344A96B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H100" totalsRowShown="0" headerRowDxfId="33" dataDxfId="31" headerRowBorderDxfId="32" tableBorderDxfId="30" totalsRowBorderDxfId="29">
  <tableColumns count="8">
    <tableColumn id="1" xr3:uid="{00000000-0010-0000-0000-000001000000}" name="Pathway Location (drop down menu)" dataDxfId="28"/>
    <tableColumn id="2" xr3:uid="{00000000-0010-0000-0000-000002000000}" name="Pathway Name" dataDxfId="27"/>
    <tableColumn id="3" xr3:uid="{00000000-0010-0000-0000-000003000000}" name="Career Cluster/Career Field (drop down menu)" dataDxfId="26"/>
    <tableColumn id="4" xr3:uid="{00000000-0010-0000-0000-000004000000}" name="Is this pathway in a priority sector for your region and/or state? (drop down menu)" dataDxfId="25"/>
    <tableColumn id="5" xr3:uid="{00000000-0010-0000-0000-000005000000}" name="Does this pathway have a dual credit opportunity or articulation agreement in place? (drop down menu)" dataDxfId="24"/>
    <tableColumn id="6" xr3:uid="{00000000-0010-0000-0000-000006000000}" name="Do students have the opportunity to earn a credential(s) of value as a part of the high school portion of the pathway? (drop down)" dataDxfId="23"/>
    <tableColumn id="7" xr3:uid="{00000000-0010-0000-0000-000007000000}" name="If students in this pathway typically earn a credential, please list the credentials below. " dataDxfId="22"/>
    <tableColumn id="8" xr3:uid="{00000000-0010-0000-0000-000008000000}" name="Does this pathway include opportunities for students to participate in internships, co-ops or  youth/pre-apprenticeships? (drop down)" dataDxfId="2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2" displayName="Table22" ref="A2:P100" totalsRowShown="0" headerRowDxfId="20" dataDxfId="18" headerRowBorderDxfId="19" tableBorderDxfId="17" totalsRowBorderDxfId="16">
  <tableColumns count="16">
    <tableColumn id="1" xr3:uid="{00000000-0010-0000-0100-000001000000}" name="Pathway Location (drop down menu)" dataDxfId="15"/>
    <tableColumn id="3" xr3:uid="{00000000-0010-0000-0100-000003000000}" name="Career Cluster/Career Field (drop down menu)" dataDxfId="14"/>
    <tableColumn id="9" xr3:uid="{00000000-0010-0000-0100-000009000000}" name="Credential Name" dataDxfId="13"/>
    <tableColumn id="4" xr3:uid="{00000000-0010-0000-0100-000004000000}" name="Total Students Earning Credential" dataDxfId="12"/>
    <tableColumn id="5" xr3:uid="{00000000-0010-0000-0100-000005000000}" name="Male" dataDxfId="11"/>
    <tableColumn id="6" xr3:uid="{00000000-0010-0000-0100-000006000000}" name="Female" dataDxfId="10"/>
    <tableColumn id="7" xr3:uid="{00000000-0010-0000-0100-000007000000}" name="Asian or Pacific Islander" dataDxfId="9"/>
    <tableColumn id="8" xr3:uid="{00000000-0010-0000-0100-000008000000}" name="Black Non-Hispanic" dataDxfId="8"/>
    <tableColumn id="11" xr3:uid="{00000000-0010-0000-0100-00000B000000}" name="Hispanic" dataDxfId="7"/>
    <tableColumn id="12" xr3:uid="{00000000-0010-0000-0100-00000C000000}" name="Multiracial" dataDxfId="6"/>
    <tableColumn id="13" xr3:uid="{00000000-0010-0000-0100-00000D000000}" name="American Indian or Alaska Native" dataDxfId="5"/>
    <tableColumn id="14" xr3:uid="{00000000-0010-0000-0100-00000E000000}" name="White Non-Hispanic" dataDxfId="4"/>
    <tableColumn id="15" xr3:uid="{00000000-0010-0000-0100-00000F000000}" name="Students with Disabilities" dataDxfId="3"/>
    <tableColumn id="16" xr3:uid="{00000000-0010-0000-0100-000010000000}" name="Economically Disadvantaged" dataDxfId="2"/>
    <tableColumn id="17" xr3:uid="{00000000-0010-0000-0100-000011000000}" name="English Language Learner" dataDxfId="1"/>
    <tableColumn id="18" xr3:uid="{00000000-0010-0000-0100-000012000000}" name="Migran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zoomScaleNormal="100" workbookViewId="0">
      <selection sqref="A1:N43"/>
    </sheetView>
  </sheetViews>
  <sheetFormatPr defaultColWidth="8.85546875" defaultRowHeight="15" x14ac:dyDescent="0.25"/>
  <sheetData>
    <row r="1" spans="1:14" ht="15" customHeight="1" x14ac:dyDescent="0.25">
      <c r="A1" s="150" t="s">
        <v>151</v>
      </c>
      <c r="B1" s="150"/>
      <c r="C1" s="150"/>
      <c r="D1" s="150"/>
      <c r="E1" s="150"/>
      <c r="F1" s="150"/>
      <c r="G1" s="150"/>
      <c r="H1" s="150"/>
      <c r="I1" s="150"/>
      <c r="J1" s="150"/>
      <c r="K1" s="150"/>
      <c r="L1" s="150"/>
      <c r="M1" s="150"/>
      <c r="N1" s="150"/>
    </row>
    <row r="2" spans="1:14" ht="15" customHeight="1" x14ac:dyDescent="0.25">
      <c r="A2" s="150"/>
      <c r="B2" s="150"/>
      <c r="C2" s="150"/>
      <c r="D2" s="150"/>
      <c r="E2" s="150"/>
      <c r="F2" s="150"/>
      <c r="G2" s="150"/>
      <c r="H2" s="150"/>
      <c r="I2" s="150"/>
      <c r="J2" s="150"/>
      <c r="K2" s="150"/>
      <c r="L2" s="150"/>
      <c r="M2" s="150"/>
      <c r="N2" s="150"/>
    </row>
    <row r="3" spans="1:14" ht="15" customHeight="1" x14ac:dyDescent="0.25">
      <c r="A3" s="150"/>
      <c r="B3" s="150"/>
      <c r="C3" s="150"/>
      <c r="D3" s="150"/>
      <c r="E3" s="150"/>
      <c r="F3" s="150"/>
      <c r="G3" s="150"/>
      <c r="H3" s="150"/>
      <c r="I3" s="150"/>
      <c r="J3" s="150"/>
      <c r="K3" s="150"/>
      <c r="L3" s="150"/>
      <c r="M3" s="150"/>
      <c r="N3" s="150"/>
    </row>
    <row r="4" spans="1:14" ht="15" customHeight="1" x14ac:dyDescent="0.25">
      <c r="A4" s="150"/>
      <c r="B4" s="150"/>
      <c r="C4" s="150"/>
      <c r="D4" s="150"/>
      <c r="E4" s="150"/>
      <c r="F4" s="150"/>
      <c r="G4" s="150"/>
      <c r="H4" s="150"/>
      <c r="I4" s="150"/>
      <c r="J4" s="150"/>
      <c r="K4" s="150"/>
      <c r="L4" s="150"/>
      <c r="M4" s="150"/>
      <c r="N4" s="150"/>
    </row>
    <row r="5" spans="1:14" ht="15" customHeight="1" x14ac:dyDescent="0.25">
      <c r="A5" s="150"/>
      <c r="B5" s="150"/>
      <c r="C5" s="150"/>
      <c r="D5" s="150"/>
      <c r="E5" s="150"/>
      <c r="F5" s="150"/>
      <c r="G5" s="150"/>
      <c r="H5" s="150"/>
      <c r="I5" s="150"/>
      <c r="J5" s="150"/>
      <c r="K5" s="150"/>
      <c r="L5" s="150"/>
      <c r="M5" s="150"/>
      <c r="N5" s="150"/>
    </row>
    <row r="6" spans="1:14" ht="15" customHeight="1" x14ac:dyDescent="0.25">
      <c r="A6" s="150"/>
      <c r="B6" s="150"/>
      <c r="C6" s="150"/>
      <c r="D6" s="150"/>
      <c r="E6" s="150"/>
      <c r="F6" s="150"/>
      <c r="G6" s="150"/>
      <c r="H6" s="150"/>
      <c r="I6" s="150"/>
      <c r="J6" s="150"/>
      <c r="K6" s="150"/>
      <c r="L6" s="150"/>
      <c r="M6" s="150"/>
      <c r="N6" s="150"/>
    </row>
    <row r="7" spans="1:14" ht="15" customHeight="1" x14ac:dyDescent="0.25">
      <c r="A7" s="150"/>
      <c r="B7" s="150"/>
      <c r="C7" s="150"/>
      <c r="D7" s="150"/>
      <c r="E7" s="150"/>
      <c r="F7" s="150"/>
      <c r="G7" s="150"/>
      <c r="H7" s="150"/>
      <c r="I7" s="150"/>
      <c r="J7" s="150"/>
      <c r="K7" s="150"/>
      <c r="L7" s="150"/>
      <c r="M7" s="150"/>
      <c r="N7" s="150"/>
    </row>
    <row r="8" spans="1:14" ht="15" customHeight="1" x14ac:dyDescent="0.25">
      <c r="A8" s="150"/>
      <c r="B8" s="150"/>
      <c r="C8" s="150"/>
      <c r="D8" s="150"/>
      <c r="E8" s="150"/>
      <c r="F8" s="150"/>
      <c r="G8" s="150"/>
      <c r="H8" s="150"/>
      <c r="I8" s="150"/>
      <c r="J8" s="150"/>
      <c r="K8" s="150"/>
      <c r="L8" s="150"/>
      <c r="M8" s="150"/>
      <c r="N8" s="150"/>
    </row>
    <row r="9" spans="1:14" ht="15" customHeight="1" x14ac:dyDescent="0.25">
      <c r="A9" s="150"/>
      <c r="B9" s="150"/>
      <c r="C9" s="150"/>
      <c r="D9" s="150"/>
      <c r="E9" s="150"/>
      <c r="F9" s="150"/>
      <c r="G9" s="150"/>
      <c r="H9" s="150"/>
      <c r="I9" s="150"/>
      <c r="J9" s="150"/>
      <c r="K9" s="150"/>
      <c r="L9" s="150"/>
      <c r="M9" s="150"/>
      <c r="N9" s="150"/>
    </row>
    <row r="10" spans="1:14" ht="15" customHeight="1" x14ac:dyDescent="0.25">
      <c r="A10" s="150"/>
      <c r="B10" s="150"/>
      <c r="C10" s="150"/>
      <c r="D10" s="150"/>
      <c r="E10" s="150"/>
      <c r="F10" s="150"/>
      <c r="G10" s="150"/>
      <c r="H10" s="150"/>
      <c r="I10" s="150"/>
      <c r="J10" s="150"/>
      <c r="K10" s="150"/>
      <c r="L10" s="150"/>
      <c r="M10" s="150"/>
      <c r="N10" s="150"/>
    </row>
    <row r="11" spans="1:14" ht="15" customHeight="1" x14ac:dyDescent="0.25">
      <c r="A11" s="150"/>
      <c r="B11" s="150"/>
      <c r="C11" s="150"/>
      <c r="D11" s="150"/>
      <c r="E11" s="150"/>
      <c r="F11" s="150"/>
      <c r="G11" s="150"/>
      <c r="H11" s="150"/>
      <c r="I11" s="150"/>
      <c r="J11" s="150"/>
      <c r="K11" s="150"/>
      <c r="L11" s="150"/>
      <c r="M11" s="150"/>
      <c r="N11" s="150"/>
    </row>
    <row r="12" spans="1:14" ht="15" customHeight="1" x14ac:dyDescent="0.25">
      <c r="A12" s="150"/>
      <c r="B12" s="150"/>
      <c r="C12" s="150"/>
      <c r="D12" s="150"/>
      <c r="E12" s="150"/>
      <c r="F12" s="150"/>
      <c r="G12" s="150"/>
      <c r="H12" s="150"/>
      <c r="I12" s="150"/>
      <c r="J12" s="150"/>
      <c r="K12" s="150"/>
      <c r="L12" s="150"/>
      <c r="M12" s="150"/>
      <c r="N12" s="150"/>
    </row>
    <row r="13" spans="1:14" ht="15" customHeight="1" x14ac:dyDescent="0.25">
      <c r="A13" s="150"/>
      <c r="B13" s="150"/>
      <c r="C13" s="150"/>
      <c r="D13" s="150"/>
      <c r="E13" s="150"/>
      <c r="F13" s="150"/>
      <c r="G13" s="150"/>
      <c r="H13" s="150"/>
      <c r="I13" s="150"/>
      <c r="J13" s="150"/>
      <c r="K13" s="150"/>
      <c r="L13" s="150"/>
      <c r="M13" s="150"/>
      <c r="N13" s="150"/>
    </row>
    <row r="14" spans="1:14" ht="15" customHeight="1" x14ac:dyDescent="0.25">
      <c r="A14" s="150"/>
      <c r="B14" s="150"/>
      <c r="C14" s="150"/>
      <c r="D14" s="150"/>
      <c r="E14" s="150"/>
      <c r="F14" s="150"/>
      <c r="G14" s="150"/>
      <c r="H14" s="150"/>
      <c r="I14" s="150"/>
      <c r="J14" s="150"/>
      <c r="K14" s="150"/>
      <c r="L14" s="150"/>
      <c r="M14" s="150"/>
      <c r="N14" s="150"/>
    </row>
    <row r="15" spans="1:14" ht="15" customHeight="1" x14ac:dyDescent="0.25">
      <c r="A15" s="150"/>
      <c r="B15" s="150"/>
      <c r="C15" s="150"/>
      <c r="D15" s="150"/>
      <c r="E15" s="150"/>
      <c r="F15" s="150"/>
      <c r="G15" s="150"/>
      <c r="H15" s="150"/>
      <c r="I15" s="150"/>
      <c r="J15" s="150"/>
      <c r="K15" s="150"/>
      <c r="L15" s="150"/>
      <c r="M15" s="150"/>
      <c r="N15" s="150"/>
    </row>
    <row r="16" spans="1:14" ht="15" customHeight="1" x14ac:dyDescent="0.25">
      <c r="A16" s="150"/>
      <c r="B16" s="150"/>
      <c r="C16" s="150"/>
      <c r="D16" s="150"/>
      <c r="E16" s="150"/>
      <c r="F16" s="150"/>
      <c r="G16" s="150"/>
      <c r="H16" s="150"/>
      <c r="I16" s="150"/>
      <c r="J16" s="150"/>
      <c r="K16" s="150"/>
      <c r="L16" s="150"/>
      <c r="M16" s="150"/>
      <c r="N16" s="150"/>
    </row>
    <row r="17" spans="1:14" ht="15" customHeight="1" x14ac:dyDescent="0.25">
      <c r="A17" s="150"/>
      <c r="B17" s="150"/>
      <c r="C17" s="150"/>
      <c r="D17" s="150"/>
      <c r="E17" s="150"/>
      <c r="F17" s="150"/>
      <c r="G17" s="150"/>
      <c r="H17" s="150"/>
      <c r="I17" s="150"/>
      <c r="J17" s="150"/>
      <c r="K17" s="150"/>
      <c r="L17" s="150"/>
      <c r="M17" s="150"/>
      <c r="N17" s="150"/>
    </row>
    <row r="18" spans="1:14" ht="15" customHeight="1" x14ac:dyDescent="0.25">
      <c r="A18" s="150"/>
      <c r="B18" s="150"/>
      <c r="C18" s="150"/>
      <c r="D18" s="150"/>
      <c r="E18" s="150"/>
      <c r="F18" s="150"/>
      <c r="G18" s="150"/>
      <c r="H18" s="150"/>
      <c r="I18" s="150"/>
      <c r="J18" s="150"/>
      <c r="K18" s="150"/>
      <c r="L18" s="150"/>
      <c r="M18" s="150"/>
      <c r="N18" s="150"/>
    </row>
    <row r="19" spans="1:14" ht="15" customHeight="1" x14ac:dyDescent="0.25">
      <c r="A19" s="150"/>
      <c r="B19" s="150"/>
      <c r="C19" s="150"/>
      <c r="D19" s="150"/>
      <c r="E19" s="150"/>
      <c r="F19" s="150"/>
      <c r="G19" s="150"/>
      <c r="H19" s="150"/>
      <c r="I19" s="150"/>
      <c r="J19" s="150"/>
      <c r="K19" s="150"/>
      <c r="L19" s="150"/>
      <c r="M19" s="150"/>
      <c r="N19" s="150"/>
    </row>
    <row r="20" spans="1:14" ht="15" customHeight="1" x14ac:dyDescent="0.25">
      <c r="A20" s="150"/>
      <c r="B20" s="150"/>
      <c r="C20" s="150"/>
      <c r="D20" s="150"/>
      <c r="E20" s="150"/>
      <c r="F20" s="150"/>
      <c r="G20" s="150"/>
      <c r="H20" s="150"/>
      <c r="I20" s="150"/>
      <c r="J20" s="150"/>
      <c r="K20" s="150"/>
      <c r="L20" s="150"/>
      <c r="M20" s="150"/>
      <c r="N20" s="150"/>
    </row>
    <row r="21" spans="1:14" x14ac:dyDescent="0.25">
      <c r="A21" s="150"/>
      <c r="B21" s="150"/>
      <c r="C21" s="150"/>
      <c r="D21" s="150"/>
      <c r="E21" s="150"/>
      <c r="F21" s="150"/>
      <c r="G21" s="150"/>
      <c r="H21" s="150"/>
      <c r="I21" s="150"/>
      <c r="J21" s="150"/>
      <c r="K21" s="150"/>
      <c r="L21" s="150"/>
      <c r="M21" s="150"/>
      <c r="N21" s="150"/>
    </row>
    <row r="22" spans="1:14" x14ac:dyDescent="0.25">
      <c r="A22" s="150"/>
      <c r="B22" s="150"/>
      <c r="C22" s="150"/>
      <c r="D22" s="150"/>
      <c r="E22" s="150"/>
      <c r="F22" s="150"/>
      <c r="G22" s="150"/>
      <c r="H22" s="150"/>
      <c r="I22" s="150"/>
      <c r="J22" s="150"/>
      <c r="K22" s="150"/>
      <c r="L22" s="150"/>
      <c r="M22" s="150"/>
      <c r="N22" s="150"/>
    </row>
    <row r="23" spans="1:14" x14ac:dyDescent="0.25">
      <c r="A23" s="150"/>
      <c r="B23" s="150"/>
      <c r="C23" s="150"/>
      <c r="D23" s="150"/>
      <c r="E23" s="150"/>
      <c r="F23" s="150"/>
      <c r="G23" s="150"/>
      <c r="H23" s="150"/>
      <c r="I23" s="150"/>
      <c r="J23" s="150"/>
      <c r="K23" s="150"/>
      <c r="L23" s="150"/>
      <c r="M23" s="150"/>
      <c r="N23" s="150"/>
    </row>
    <row r="24" spans="1:14" x14ac:dyDescent="0.25">
      <c r="A24" s="150"/>
      <c r="B24" s="150"/>
      <c r="C24" s="150"/>
      <c r="D24" s="150"/>
      <c r="E24" s="150"/>
      <c r="F24" s="150"/>
      <c r="G24" s="150"/>
      <c r="H24" s="150"/>
      <c r="I24" s="150"/>
      <c r="J24" s="150"/>
      <c r="K24" s="150"/>
      <c r="L24" s="150"/>
      <c r="M24" s="150"/>
      <c r="N24" s="150"/>
    </row>
    <row r="25" spans="1:14" x14ac:dyDescent="0.25">
      <c r="A25" s="150"/>
      <c r="B25" s="150"/>
      <c r="C25" s="150"/>
      <c r="D25" s="150"/>
      <c r="E25" s="150"/>
      <c r="F25" s="150"/>
      <c r="G25" s="150"/>
      <c r="H25" s="150"/>
      <c r="I25" s="150"/>
      <c r="J25" s="150"/>
      <c r="K25" s="150"/>
      <c r="L25" s="150"/>
      <c r="M25" s="150"/>
      <c r="N25" s="150"/>
    </row>
    <row r="26" spans="1:14" x14ac:dyDescent="0.25">
      <c r="A26" s="150"/>
      <c r="B26" s="150"/>
      <c r="C26" s="150"/>
      <c r="D26" s="150"/>
      <c r="E26" s="150"/>
      <c r="F26" s="150"/>
      <c r="G26" s="150"/>
      <c r="H26" s="150"/>
      <c r="I26" s="150"/>
      <c r="J26" s="150"/>
      <c r="K26" s="150"/>
      <c r="L26" s="150"/>
      <c r="M26" s="150"/>
      <c r="N26" s="150"/>
    </row>
    <row r="27" spans="1:14" x14ac:dyDescent="0.25">
      <c r="A27" s="150"/>
      <c r="B27" s="150"/>
      <c r="C27" s="150"/>
      <c r="D27" s="150"/>
      <c r="E27" s="150"/>
      <c r="F27" s="150"/>
      <c r="G27" s="150"/>
      <c r="H27" s="150"/>
      <c r="I27" s="150"/>
      <c r="J27" s="150"/>
      <c r="K27" s="150"/>
      <c r="L27" s="150"/>
      <c r="M27" s="150"/>
      <c r="N27" s="150"/>
    </row>
    <row r="28" spans="1:14" x14ac:dyDescent="0.25">
      <c r="A28" s="150"/>
      <c r="B28" s="150"/>
      <c r="C28" s="150"/>
      <c r="D28" s="150"/>
      <c r="E28" s="150"/>
      <c r="F28" s="150"/>
      <c r="G28" s="150"/>
      <c r="H28" s="150"/>
      <c r="I28" s="150"/>
      <c r="J28" s="150"/>
      <c r="K28" s="150"/>
      <c r="L28" s="150"/>
      <c r="M28" s="150"/>
      <c r="N28" s="150"/>
    </row>
    <row r="29" spans="1:14" x14ac:dyDescent="0.25">
      <c r="A29" s="150"/>
      <c r="B29" s="150"/>
      <c r="C29" s="150"/>
      <c r="D29" s="150"/>
      <c r="E29" s="150"/>
      <c r="F29" s="150"/>
      <c r="G29" s="150"/>
      <c r="H29" s="150"/>
      <c r="I29" s="150"/>
      <c r="J29" s="150"/>
      <c r="K29" s="150"/>
      <c r="L29" s="150"/>
      <c r="M29" s="150"/>
      <c r="N29" s="150"/>
    </row>
    <row r="30" spans="1:14" x14ac:dyDescent="0.25">
      <c r="A30" s="150"/>
      <c r="B30" s="150"/>
      <c r="C30" s="150"/>
      <c r="D30" s="150"/>
      <c r="E30" s="150"/>
      <c r="F30" s="150"/>
      <c r="G30" s="150"/>
      <c r="H30" s="150"/>
      <c r="I30" s="150"/>
      <c r="J30" s="150"/>
      <c r="K30" s="150"/>
      <c r="L30" s="150"/>
      <c r="M30" s="150"/>
      <c r="N30" s="150"/>
    </row>
    <row r="31" spans="1:14" x14ac:dyDescent="0.25">
      <c r="A31" s="150"/>
      <c r="B31" s="150"/>
      <c r="C31" s="150"/>
      <c r="D31" s="150"/>
      <c r="E31" s="150"/>
      <c r="F31" s="150"/>
      <c r="G31" s="150"/>
      <c r="H31" s="150"/>
      <c r="I31" s="150"/>
      <c r="J31" s="150"/>
      <c r="K31" s="150"/>
      <c r="L31" s="150"/>
      <c r="M31" s="150"/>
      <c r="N31" s="150"/>
    </row>
    <row r="32" spans="1:14" x14ac:dyDescent="0.25">
      <c r="A32" s="150"/>
      <c r="B32" s="150"/>
      <c r="C32" s="150"/>
      <c r="D32" s="150"/>
      <c r="E32" s="150"/>
      <c r="F32" s="150"/>
      <c r="G32" s="150"/>
      <c r="H32" s="150"/>
      <c r="I32" s="150"/>
      <c r="J32" s="150"/>
      <c r="K32" s="150"/>
      <c r="L32" s="150"/>
      <c r="M32" s="150"/>
      <c r="N32" s="150"/>
    </row>
    <row r="33" spans="1:14" x14ac:dyDescent="0.25">
      <c r="A33" s="150"/>
      <c r="B33" s="150"/>
      <c r="C33" s="150"/>
      <c r="D33" s="150"/>
      <c r="E33" s="150"/>
      <c r="F33" s="150"/>
      <c r="G33" s="150"/>
      <c r="H33" s="150"/>
      <c r="I33" s="150"/>
      <c r="J33" s="150"/>
      <c r="K33" s="150"/>
      <c r="L33" s="150"/>
      <c r="M33" s="150"/>
      <c r="N33" s="150"/>
    </row>
    <row r="34" spans="1:14" x14ac:dyDescent="0.25">
      <c r="A34" s="150"/>
      <c r="B34" s="150"/>
      <c r="C34" s="150"/>
      <c r="D34" s="150"/>
      <c r="E34" s="150"/>
      <c r="F34" s="150"/>
      <c r="G34" s="150"/>
      <c r="H34" s="150"/>
      <c r="I34" s="150"/>
      <c r="J34" s="150"/>
      <c r="K34" s="150"/>
      <c r="L34" s="150"/>
      <c r="M34" s="150"/>
      <c r="N34" s="150"/>
    </row>
    <row r="35" spans="1:14" x14ac:dyDescent="0.25">
      <c r="A35" s="150"/>
      <c r="B35" s="150"/>
      <c r="C35" s="150"/>
      <c r="D35" s="150"/>
      <c r="E35" s="150"/>
      <c r="F35" s="150"/>
      <c r="G35" s="150"/>
      <c r="H35" s="150"/>
      <c r="I35" s="150"/>
      <c r="J35" s="150"/>
      <c r="K35" s="150"/>
      <c r="L35" s="150"/>
      <c r="M35" s="150"/>
      <c r="N35" s="150"/>
    </row>
    <row r="36" spans="1:14" x14ac:dyDescent="0.25">
      <c r="A36" s="150"/>
      <c r="B36" s="150"/>
      <c r="C36" s="150"/>
      <c r="D36" s="150"/>
      <c r="E36" s="150"/>
      <c r="F36" s="150"/>
      <c r="G36" s="150"/>
      <c r="H36" s="150"/>
      <c r="I36" s="150"/>
      <c r="J36" s="150"/>
      <c r="K36" s="150"/>
      <c r="L36" s="150"/>
      <c r="M36" s="150"/>
      <c r="N36" s="150"/>
    </row>
    <row r="37" spans="1:14" x14ac:dyDescent="0.25">
      <c r="A37" s="150"/>
      <c r="B37" s="150"/>
      <c r="C37" s="150"/>
      <c r="D37" s="150"/>
      <c r="E37" s="150"/>
      <c r="F37" s="150"/>
      <c r="G37" s="150"/>
      <c r="H37" s="150"/>
      <c r="I37" s="150"/>
      <c r="J37" s="150"/>
      <c r="K37" s="150"/>
      <c r="L37" s="150"/>
      <c r="M37" s="150"/>
      <c r="N37" s="150"/>
    </row>
    <row r="38" spans="1:14" x14ac:dyDescent="0.25">
      <c r="A38" s="150"/>
      <c r="B38" s="150"/>
      <c r="C38" s="150"/>
      <c r="D38" s="150"/>
      <c r="E38" s="150"/>
      <c r="F38" s="150"/>
      <c r="G38" s="150"/>
      <c r="H38" s="150"/>
      <c r="I38" s="150"/>
      <c r="J38" s="150"/>
      <c r="K38" s="150"/>
      <c r="L38" s="150"/>
      <c r="M38" s="150"/>
      <c r="N38" s="150"/>
    </row>
    <row r="39" spans="1:14" x14ac:dyDescent="0.25">
      <c r="A39" s="150"/>
      <c r="B39" s="150"/>
      <c r="C39" s="150"/>
      <c r="D39" s="150"/>
      <c r="E39" s="150"/>
      <c r="F39" s="150"/>
      <c r="G39" s="150"/>
      <c r="H39" s="150"/>
      <c r="I39" s="150"/>
      <c r="J39" s="150"/>
      <c r="K39" s="150"/>
      <c r="L39" s="150"/>
      <c r="M39" s="150"/>
      <c r="N39" s="150"/>
    </row>
    <row r="40" spans="1:14" x14ac:dyDescent="0.25">
      <c r="A40" s="150"/>
      <c r="B40" s="150"/>
      <c r="C40" s="150"/>
      <c r="D40" s="150"/>
      <c r="E40" s="150"/>
      <c r="F40" s="150"/>
      <c r="G40" s="150"/>
      <c r="H40" s="150"/>
      <c r="I40" s="150"/>
      <c r="J40" s="150"/>
      <c r="K40" s="150"/>
      <c r="L40" s="150"/>
      <c r="M40" s="150"/>
      <c r="N40" s="150"/>
    </row>
    <row r="41" spans="1:14" x14ac:dyDescent="0.25">
      <c r="A41" s="150"/>
      <c r="B41" s="150"/>
      <c r="C41" s="150"/>
      <c r="D41" s="150"/>
      <c r="E41" s="150"/>
      <c r="F41" s="150"/>
      <c r="G41" s="150"/>
      <c r="H41" s="150"/>
      <c r="I41" s="150"/>
      <c r="J41" s="150"/>
      <c r="K41" s="150"/>
      <c r="L41" s="150"/>
      <c r="M41" s="150"/>
      <c r="N41" s="150"/>
    </row>
    <row r="42" spans="1:14" x14ac:dyDescent="0.25">
      <c r="A42" s="150"/>
      <c r="B42" s="150"/>
      <c r="C42" s="150"/>
      <c r="D42" s="150"/>
      <c r="E42" s="150"/>
      <c r="F42" s="150"/>
      <c r="G42" s="150"/>
      <c r="H42" s="150"/>
      <c r="I42" s="150"/>
      <c r="J42" s="150"/>
      <c r="K42" s="150"/>
      <c r="L42" s="150"/>
      <c r="M42" s="150"/>
      <c r="N42" s="150"/>
    </row>
    <row r="43" spans="1:14" x14ac:dyDescent="0.25">
      <c r="A43" s="150"/>
      <c r="B43" s="150"/>
      <c r="C43" s="150"/>
      <c r="D43" s="150"/>
      <c r="E43" s="150"/>
      <c r="F43" s="150"/>
      <c r="G43" s="150"/>
      <c r="H43" s="150"/>
      <c r="I43" s="150"/>
      <c r="J43" s="150"/>
      <c r="K43" s="150"/>
      <c r="L43" s="150"/>
      <c r="M43" s="150"/>
      <c r="N43" s="150"/>
    </row>
  </sheetData>
  <mergeCells count="1">
    <mergeCell ref="A1:N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5"/>
  <sheetViews>
    <sheetView zoomScaleNormal="100" workbookViewId="0">
      <selection activeCell="A2" sqref="A2"/>
    </sheetView>
  </sheetViews>
  <sheetFormatPr defaultColWidth="8.7109375" defaultRowHeight="14.25" x14ac:dyDescent="0.2"/>
  <cols>
    <col min="1" max="1" width="32.85546875" style="1" bestFit="1" customWidth="1"/>
    <col min="2" max="2" width="16.140625" style="1" bestFit="1" customWidth="1"/>
    <col min="3" max="3" width="31.28515625" style="1" bestFit="1" customWidth="1"/>
    <col min="4" max="4" width="23.28515625" style="1" customWidth="1"/>
    <col min="5" max="41" width="13.42578125" style="1" customWidth="1"/>
    <col min="42" max="43" width="13.42578125" style="148" customWidth="1"/>
    <col min="44" max="16384" width="8.7109375" style="148"/>
  </cols>
  <sheetData>
    <row r="1" spans="1:41" ht="42" customHeight="1" x14ac:dyDescent="0.2">
      <c r="A1" s="151" t="s">
        <v>54</v>
      </c>
      <c r="B1" s="151"/>
      <c r="C1" s="151"/>
      <c r="D1" s="151"/>
      <c r="E1" s="151"/>
      <c r="F1" s="151"/>
      <c r="G1" s="151"/>
      <c r="H1" s="151"/>
      <c r="I1" s="151"/>
      <c r="J1" s="15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s="149" customFormat="1" ht="42" customHeight="1" x14ac:dyDescent="0.25">
      <c r="A2" s="90"/>
      <c r="B2" s="91" t="s">
        <v>112</v>
      </c>
      <c r="C2" s="92" t="s">
        <v>6</v>
      </c>
      <c r="D2" s="93" t="s">
        <v>153</v>
      </c>
      <c r="E2" s="93" t="s">
        <v>154</v>
      </c>
      <c r="F2" s="93" t="s">
        <v>155</v>
      </c>
      <c r="G2" s="93" t="s">
        <v>156</v>
      </c>
      <c r="H2" s="93" t="s">
        <v>157</v>
      </c>
      <c r="I2" s="93" t="s">
        <v>158</v>
      </c>
      <c r="J2" s="93" t="s">
        <v>159</v>
      </c>
      <c r="K2" s="93" t="s">
        <v>160</v>
      </c>
      <c r="L2" s="93" t="s">
        <v>161</v>
      </c>
      <c r="M2" s="93" t="s">
        <v>162</v>
      </c>
      <c r="N2" s="93" t="s">
        <v>163</v>
      </c>
      <c r="O2" s="93" t="s">
        <v>164</v>
      </c>
      <c r="P2" s="93" t="s">
        <v>165</v>
      </c>
      <c r="Q2" s="93" t="s">
        <v>166</v>
      </c>
      <c r="R2" s="93" t="s">
        <v>167</v>
      </c>
      <c r="S2" s="93" t="s">
        <v>168</v>
      </c>
      <c r="T2" s="93" t="s">
        <v>169</v>
      </c>
      <c r="U2" s="93" t="s">
        <v>170</v>
      </c>
      <c r="V2" s="93" t="s">
        <v>171</v>
      </c>
      <c r="W2" s="93" t="s">
        <v>172</v>
      </c>
      <c r="X2" s="93" t="s">
        <v>173</v>
      </c>
      <c r="Y2" s="93" t="s">
        <v>174</v>
      </c>
      <c r="Z2" s="93" t="s">
        <v>175</v>
      </c>
      <c r="AA2" s="93" t="s">
        <v>176</v>
      </c>
      <c r="AB2" s="93" t="s">
        <v>152</v>
      </c>
      <c r="AC2" s="93" t="s">
        <v>177</v>
      </c>
      <c r="AD2" s="93" t="s">
        <v>178</v>
      </c>
      <c r="AE2" s="93" t="s">
        <v>179</v>
      </c>
      <c r="AF2" s="93" t="s">
        <v>180</v>
      </c>
      <c r="AG2" s="93" t="s">
        <v>181</v>
      </c>
      <c r="AH2" s="93" t="s">
        <v>182</v>
      </c>
      <c r="AI2" s="93" t="s">
        <v>183</v>
      </c>
      <c r="AJ2" s="93" t="s">
        <v>184</v>
      </c>
      <c r="AK2" s="93" t="s">
        <v>185</v>
      </c>
      <c r="AL2" s="93" t="s">
        <v>186</v>
      </c>
      <c r="AM2" s="93" t="s">
        <v>187</v>
      </c>
      <c r="AN2" s="93" t="s">
        <v>188</v>
      </c>
      <c r="AO2" s="93" t="s">
        <v>189</v>
      </c>
    </row>
    <row r="3" spans="1:41" ht="15" x14ac:dyDescent="0.25">
      <c r="A3" s="11" t="s">
        <v>1</v>
      </c>
      <c r="B3" s="9"/>
      <c r="C3" s="80"/>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ht="15" x14ac:dyDescent="0.25">
      <c r="A4" s="11" t="s">
        <v>2</v>
      </c>
      <c r="B4" s="12"/>
      <c r="C4" s="80"/>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1" ht="15" x14ac:dyDescent="0.25">
      <c r="A5" s="11" t="s">
        <v>3</v>
      </c>
      <c r="B5" s="12"/>
      <c r="C5" s="8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row>
    <row r="6" spans="1:41" ht="15" x14ac:dyDescent="0.25">
      <c r="A6" s="11" t="s">
        <v>4</v>
      </c>
      <c r="B6" s="9"/>
      <c r="C6" s="80"/>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15" x14ac:dyDescent="0.25">
      <c r="A7" s="11" t="s">
        <v>78</v>
      </c>
      <c r="B7" s="9"/>
      <c r="C7" s="80"/>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ht="15" x14ac:dyDescent="0.25">
      <c r="A8" s="11" t="s">
        <v>5</v>
      </c>
      <c r="B8" s="9"/>
      <c r="C8" s="80"/>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ht="15" x14ac:dyDescent="0.25">
      <c r="A9" s="11" t="s">
        <v>32</v>
      </c>
      <c r="B9" s="9"/>
      <c r="C9" s="80"/>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1:41" ht="15" x14ac:dyDescent="0.25">
      <c r="A10" s="11" t="s">
        <v>77</v>
      </c>
      <c r="B10" s="10"/>
      <c r="C10" s="80"/>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ht="15" x14ac:dyDescent="0.25">
      <c r="A11" s="11" t="s">
        <v>79</v>
      </c>
      <c r="B11" s="9"/>
      <c r="C11" s="80"/>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row>
    <row r="12" spans="1:41" ht="15" x14ac:dyDescent="0.25">
      <c r="A12" s="78" t="s">
        <v>29</v>
      </c>
      <c r="B12" s="79"/>
      <c r="C12" s="80"/>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row>
    <row r="13" spans="1:41" ht="15" x14ac:dyDescent="0.25">
      <c r="A13" s="78" t="s">
        <v>30</v>
      </c>
      <c r="B13" s="79"/>
      <c r="C13" s="80"/>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row>
    <row r="14" spans="1:41" ht="15" x14ac:dyDescent="0.25">
      <c r="A14" s="11" t="s">
        <v>80</v>
      </c>
      <c r="B14" s="9"/>
      <c r="C14" s="80"/>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1" ht="15" x14ac:dyDescent="0.25">
      <c r="A15" s="11" t="s">
        <v>76</v>
      </c>
      <c r="B15" s="8"/>
      <c r="C15" s="81"/>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sheetData>
  <mergeCells count="1">
    <mergeCell ref="A1:J1"/>
  </mergeCells>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1"/>
  <sheetViews>
    <sheetView zoomScaleNormal="100" workbookViewId="0">
      <selection activeCell="A3" sqref="A3"/>
    </sheetView>
  </sheetViews>
  <sheetFormatPr defaultColWidth="8.7109375" defaultRowHeight="14.25" x14ac:dyDescent="0.2"/>
  <cols>
    <col min="1" max="1" width="50.42578125" style="36" customWidth="1"/>
    <col min="2" max="2" width="53" style="2" customWidth="1"/>
    <col min="3" max="3" width="45.7109375" style="36" bestFit="1" customWidth="1"/>
    <col min="4" max="8" width="46.7109375" style="36" customWidth="1"/>
    <col min="9" max="16384" width="8.7109375" style="2"/>
  </cols>
  <sheetData>
    <row r="1" spans="1:8" ht="45" customHeight="1" x14ac:dyDescent="0.2">
      <c r="A1" s="152" t="s">
        <v>83</v>
      </c>
      <c r="B1" s="153"/>
      <c r="C1" s="153"/>
      <c r="D1" s="153"/>
      <c r="E1" s="153"/>
      <c r="F1" s="153"/>
      <c r="G1" s="153"/>
      <c r="H1" s="154"/>
    </row>
    <row r="2" spans="1:8" s="133" customFormat="1" ht="60" x14ac:dyDescent="0.25">
      <c r="A2" s="129" t="s">
        <v>50</v>
      </c>
      <c r="B2" s="130" t="s">
        <v>0</v>
      </c>
      <c r="C2" s="131" t="s">
        <v>49</v>
      </c>
      <c r="D2" s="137" t="s">
        <v>134</v>
      </c>
      <c r="E2" s="131" t="s">
        <v>51</v>
      </c>
      <c r="F2" s="131" t="s">
        <v>133</v>
      </c>
      <c r="G2" s="146" t="s">
        <v>31</v>
      </c>
      <c r="H2" s="132" t="s">
        <v>132</v>
      </c>
    </row>
    <row r="3" spans="1:8" s="15" customFormat="1" x14ac:dyDescent="0.2">
      <c r="A3" s="95" t="s">
        <v>154</v>
      </c>
      <c r="B3" s="14" t="s">
        <v>82</v>
      </c>
      <c r="C3" s="34" t="s">
        <v>44</v>
      </c>
      <c r="D3" s="34" t="s">
        <v>26</v>
      </c>
      <c r="E3" s="34" t="s">
        <v>26</v>
      </c>
      <c r="F3" s="34" t="s">
        <v>27</v>
      </c>
      <c r="G3" s="112"/>
      <c r="H3" s="97" t="s">
        <v>27</v>
      </c>
    </row>
    <row r="4" spans="1:8" x14ac:dyDescent="0.2">
      <c r="A4" s="96"/>
      <c r="B4" s="13"/>
      <c r="C4" s="35"/>
      <c r="D4" s="35"/>
      <c r="E4" s="35"/>
      <c r="F4" s="35"/>
      <c r="G4" s="114"/>
      <c r="H4" s="98"/>
    </row>
    <row r="5" spans="1:8" x14ac:dyDescent="0.2">
      <c r="A5" s="96"/>
      <c r="B5" s="13"/>
      <c r="C5" s="35"/>
      <c r="D5" s="35"/>
      <c r="E5" s="35"/>
      <c r="F5" s="35"/>
      <c r="G5" s="114"/>
      <c r="H5" s="98"/>
    </row>
    <row r="6" spans="1:8" x14ac:dyDescent="0.2">
      <c r="A6" s="96"/>
      <c r="B6" s="13"/>
      <c r="C6" s="35"/>
      <c r="D6" s="35"/>
      <c r="E6" s="35"/>
      <c r="F6" s="35"/>
      <c r="G6" s="114"/>
      <c r="H6" s="98"/>
    </row>
    <row r="7" spans="1:8" x14ac:dyDescent="0.2">
      <c r="A7" s="96"/>
      <c r="B7" s="13"/>
      <c r="C7" s="35"/>
      <c r="D7" s="35"/>
      <c r="E7" s="35"/>
      <c r="F7" s="35"/>
      <c r="G7" s="114"/>
      <c r="H7" s="98"/>
    </row>
    <row r="8" spans="1:8" x14ac:dyDescent="0.2">
      <c r="A8" s="96"/>
      <c r="B8" s="13"/>
      <c r="C8" s="35"/>
      <c r="D8" s="35"/>
      <c r="E8" s="35"/>
      <c r="F8" s="35"/>
      <c r="G8" s="114"/>
      <c r="H8" s="98"/>
    </row>
    <row r="9" spans="1:8" x14ac:dyDescent="0.2">
      <c r="A9" s="96"/>
      <c r="B9" s="13"/>
      <c r="C9" s="35"/>
      <c r="D9" s="35"/>
      <c r="E9" s="35"/>
      <c r="F9" s="35"/>
      <c r="G9" s="114"/>
      <c r="H9" s="98"/>
    </row>
    <row r="10" spans="1:8" x14ac:dyDescent="0.2">
      <c r="A10" s="96"/>
      <c r="B10" s="13"/>
      <c r="C10" s="35"/>
      <c r="D10" s="35"/>
      <c r="E10" s="35"/>
      <c r="F10" s="35"/>
      <c r="G10" s="114"/>
      <c r="H10" s="98"/>
    </row>
    <row r="11" spans="1:8" x14ac:dyDescent="0.2">
      <c r="A11" s="96"/>
      <c r="B11" s="13"/>
      <c r="C11" s="35"/>
      <c r="D11" s="35"/>
      <c r="E11" s="35"/>
      <c r="F11" s="35"/>
      <c r="G11" s="114"/>
      <c r="H11" s="98"/>
    </row>
    <row r="12" spans="1:8" x14ac:dyDescent="0.2">
      <c r="A12" s="96"/>
      <c r="B12" s="13"/>
      <c r="C12" s="35"/>
      <c r="D12" s="35"/>
      <c r="E12" s="35"/>
      <c r="F12" s="35"/>
      <c r="G12" s="114"/>
      <c r="H12" s="98"/>
    </row>
    <row r="13" spans="1:8" x14ac:dyDescent="0.2">
      <c r="A13" s="96"/>
      <c r="B13" s="13"/>
      <c r="C13" s="35"/>
      <c r="D13" s="35"/>
      <c r="E13" s="35"/>
      <c r="F13" s="35"/>
      <c r="G13" s="114"/>
      <c r="H13" s="98"/>
    </row>
    <row r="14" spans="1:8" x14ac:dyDescent="0.2">
      <c r="A14" s="96"/>
      <c r="B14" s="13"/>
      <c r="C14" s="35"/>
      <c r="D14" s="35"/>
      <c r="E14" s="35"/>
      <c r="F14" s="35"/>
      <c r="G14" s="114"/>
      <c r="H14" s="98"/>
    </row>
    <row r="15" spans="1:8" x14ac:dyDescent="0.2">
      <c r="A15" s="96"/>
      <c r="B15" s="13"/>
      <c r="C15" s="35"/>
      <c r="D15" s="35"/>
      <c r="E15" s="35"/>
      <c r="F15" s="35"/>
      <c r="G15" s="114"/>
      <c r="H15" s="98"/>
    </row>
    <row r="16" spans="1:8" x14ac:dyDescent="0.2">
      <c r="A16" s="96"/>
      <c r="B16" s="13"/>
      <c r="C16" s="35"/>
      <c r="D16" s="35"/>
      <c r="E16" s="35"/>
      <c r="F16" s="35"/>
      <c r="G16" s="114"/>
      <c r="H16" s="98"/>
    </row>
    <row r="17" spans="1:8" x14ac:dyDescent="0.2">
      <c r="A17" s="96"/>
      <c r="B17" s="13"/>
      <c r="C17" s="35"/>
      <c r="D17" s="35"/>
      <c r="E17" s="35"/>
      <c r="F17" s="35"/>
      <c r="G17" s="114"/>
      <c r="H17" s="98"/>
    </row>
    <row r="18" spans="1:8" x14ac:dyDescent="0.2">
      <c r="A18" s="96"/>
      <c r="B18" s="13"/>
      <c r="C18" s="35"/>
      <c r="D18" s="35"/>
      <c r="E18" s="35"/>
      <c r="F18" s="35"/>
      <c r="G18" s="114"/>
      <c r="H18" s="98"/>
    </row>
    <row r="19" spans="1:8" x14ac:dyDescent="0.2">
      <c r="A19" s="96"/>
      <c r="B19" s="13"/>
      <c r="C19" s="35"/>
      <c r="D19" s="35"/>
      <c r="E19" s="35"/>
      <c r="F19" s="35"/>
      <c r="G19" s="114"/>
      <c r="H19" s="98"/>
    </row>
    <row r="20" spans="1:8" x14ac:dyDescent="0.2">
      <c r="A20" s="96"/>
      <c r="B20" s="13"/>
      <c r="C20" s="35"/>
      <c r="D20" s="35"/>
      <c r="E20" s="35"/>
      <c r="F20" s="35"/>
      <c r="G20" s="114"/>
      <c r="H20" s="98"/>
    </row>
    <row r="21" spans="1:8" x14ac:dyDescent="0.2">
      <c r="A21" s="96"/>
      <c r="B21" s="13"/>
      <c r="C21" s="35"/>
      <c r="D21" s="35"/>
      <c r="E21" s="35"/>
      <c r="F21" s="35"/>
      <c r="G21" s="114"/>
      <c r="H21" s="98"/>
    </row>
    <row r="22" spans="1:8" x14ac:dyDescent="0.2">
      <c r="A22" s="96"/>
      <c r="B22" s="13"/>
      <c r="C22" s="35"/>
      <c r="D22" s="35"/>
      <c r="E22" s="35"/>
      <c r="F22" s="35"/>
      <c r="G22" s="114"/>
      <c r="H22" s="98"/>
    </row>
    <row r="23" spans="1:8" x14ac:dyDescent="0.2">
      <c r="A23" s="96"/>
      <c r="B23" s="13"/>
      <c r="C23" s="35"/>
      <c r="D23" s="35"/>
      <c r="E23" s="35"/>
      <c r="F23" s="35"/>
      <c r="G23" s="114"/>
      <c r="H23" s="98"/>
    </row>
    <row r="24" spans="1:8" x14ac:dyDescent="0.2">
      <c r="A24" s="96"/>
      <c r="B24" s="13"/>
      <c r="C24" s="35"/>
      <c r="D24" s="35"/>
      <c r="E24" s="35"/>
      <c r="F24" s="35"/>
      <c r="G24" s="114"/>
      <c r="H24" s="98"/>
    </row>
    <row r="25" spans="1:8" x14ac:dyDescent="0.2">
      <c r="A25" s="96"/>
      <c r="B25" s="13"/>
      <c r="C25" s="35"/>
      <c r="D25" s="35"/>
      <c r="E25" s="35"/>
      <c r="F25" s="35"/>
      <c r="G25" s="114"/>
      <c r="H25" s="98"/>
    </row>
    <row r="26" spans="1:8" x14ac:dyDescent="0.2">
      <c r="A26" s="96"/>
      <c r="B26" s="13"/>
      <c r="C26" s="35"/>
      <c r="D26" s="35"/>
      <c r="E26" s="35"/>
      <c r="F26" s="35"/>
      <c r="G26" s="114"/>
      <c r="H26" s="98"/>
    </row>
    <row r="27" spans="1:8" x14ac:dyDescent="0.2">
      <c r="A27" s="96"/>
      <c r="B27" s="13"/>
      <c r="C27" s="35"/>
      <c r="D27" s="35"/>
      <c r="E27" s="35"/>
      <c r="F27" s="35"/>
      <c r="G27" s="114"/>
      <c r="H27" s="98"/>
    </row>
    <row r="28" spans="1:8" x14ac:dyDescent="0.2">
      <c r="A28" s="96"/>
      <c r="B28" s="13"/>
      <c r="C28" s="35"/>
      <c r="D28" s="35"/>
      <c r="E28" s="35"/>
      <c r="F28" s="35"/>
      <c r="G28" s="114"/>
      <c r="H28" s="98"/>
    </row>
    <row r="29" spans="1:8" x14ac:dyDescent="0.2">
      <c r="A29" s="96"/>
      <c r="B29" s="13"/>
      <c r="C29" s="35"/>
      <c r="D29" s="35"/>
      <c r="E29" s="35"/>
      <c r="F29" s="35"/>
      <c r="G29" s="114"/>
      <c r="H29" s="98"/>
    </row>
    <row r="30" spans="1:8" x14ac:dyDescent="0.2">
      <c r="A30" s="96"/>
      <c r="B30" s="13"/>
      <c r="C30" s="35"/>
      <c r="D30" s="35"/>
      <c r="E30" s="35"/>
      <c r="F30" s="35"/>
      <c r="G30" s="114"/>
      <c r="H30" s="98"/>
    </row>
    <row r="31" spans="1:8" x14ac:dyDescent="0.2">
      <c r="A31" s="96"/>
      <c r="B31" s="13"/>
      <c r="C31" s="35"/>
      <c r="D31" s="35"/>
      <c r="E31" s="35"/>
      <c r="F31" s="35"/>
      <c r="G31" s="114"/>
      <c r="H31" s="98"/>
    </row>
    <row r="32" spans="1:8" x14ac:dyDescent="0.2">
      <c r="A32" s="96"/>
      <c r="B32" s="13"/>
      <c r="C32" s="35"/>
      <c r="D32" s="35"/>
      <c r="E32" s="35"/>
      <c r="F32" s="35"/>
      <c r="G32" s="114"/>
      <c r="H32" s="98"/>
    </row>
    <row r="33" spans="1:8" x14ac:dyDescent="0.2">
      <c r="A33" s="96"/>
      <c r="B33" s="13"/>
      <c r="C33" s="35"/>
      <c r="D33" s="35"/>
      <c r="E33" s="35"/>
      <c r="F33" s="35"/>
      <c r="G33" s="114"/>
      <c r="H33" s="98"/>
    </row>
    <row r="34" spans="1:8" x14ac:dyDescent="0.2">
      <c r="A34" s="96"/>
      <c r="B34" s="13"/>
      <c r="C34" s="35"/>
      <c r="D34" s="35"/>
      <c r="E34" s="35"/>
      <c r="F34" s="35"/>
      <c r="G34" s="114"/>
      <c r="H34" s="98"/>
    </row>
    <row r="35" spans="1:8" x14ac:dyDescent="0.2">
      <c r="A35" s="96"/>
      <c r="B35" s="13"/>
      <c r="C35" s="35"/>
      <c r="D35" s="35"/>
      <c r="E35" s="35"/>
      <c r="F35" s="35"/>
      <c r="G35" s="114"/>
      <c r="H35" s="98"/>
    </row>
    <row r="36" spans="1:8" x14ac:dyDescent="0.2">
      <c r="A36" s="96"/>
      <c r="B36" s="13"/>
      <c r="C36" s="35"/>
      <c r="D36" s="35"/>
      <c r="E36" s="35"/>
      <c r="F36" s="35"/>
      <c r="G36" s="114"/>
      <c r="H36" s="98"/>
    </row>
    <row r="37" spans="1:8" x14ac:dyDescent="0.2">
      <c r="A37" s="96"/>
      <c r="B37" s="13"/>
      <c r="C37" s="35"/>
      <c r="D37" s="35"/>
      <c r="E37" s="35"/>
      <c r="F37" s="35"/>
      <c r="G37" s="114"/>
      <c r="H37" s="98"/>
    </row>
    <row r="38" spans="1:8" x14ac:dyDescent="0.2">
      <c r="A38" s="96"/>
      <c r="B38" s="13"/>
      <c r="C38" s="35"/>
      <c r="D38" s="35"/>
      <c r="E38" s="35"/>
      <c r="F38" s="35"/>
      <c r="G38" s="114"/>
      <c r="H38" s="98"/>
    </row>
    <row r="39" spans="1:8" x14ac:dyDescent="0.2">
      <c r="A39" s="96"/>
      <c r="B39" s="13"/>
      <c r="C39" s="35"/>
      <c r="D39" s="35"/>
      <c r="E39" s="35"/>
      <c r="F39" s="35"/>
      <c r="G39" s="114"/>
      <c r="H39" s="98"/>
    </row>
    <row r="40" spans="1:8" x14ac:dyDescent="0.2">
      <c r="A40" s="96"/>
      <c r="B40" s="13"/>
      <c r="C40" s="35"/>
      <c r="D40" s="35"/>
      <c r="E40" s="35"/>
      <c r="F40" s="35"/>
      <c r="G40" s="114"/>
      <c r="H40" s="98"/>
    </row>
    <row r="41" spans="1:8" x14ac:dyDescent="0.2">
      <c r="A41" s="96"/>
      <c r="B41" s="13"/>
      <c r="C41" s="35"/>
      <c r="D41" s="35"/>
      <c r="E41" s="35"/>
      <c r="F41" s="35"/>
      <c r="G41" s="114"/>
      <c r="H41" s="98"/>
    </row>
    <row r="42" spans="1:8" x14ac:dyDescent="0.2">
      <c r="A42" s="96"/>
      <c r="B42" s="13"/>
      <c r="C42" s="35"/>
      <c r="D42" s="35"/>
      <c r="E42" s="35"/>
      <c r="F42" s="35"/>
      <c r="G42" s="114"/>
      <c r="H42" s="98"/>
    </row>
    <row r="43" spans="1:8" x14ac:dyDescent="0.2">
      <c r="A43" s="96"/>
      <c r="B43" s="13"/>
      <c r="C43" s="35"/>
      <c r="D43" s="35"/>
      <c r="E43" s="35"/>
      <c r="F43" s="35"/>
      <c r="G43" s="114"/>
      <c r="H43" s="98"/>
    </row>
    <row r="44" spans="1:8" x14ac:dyDescent="0.2">
      <c r="A44" s="96"/>
      <c r="B44" s="13"/>
      <c r="C44" s="35"/>
      <c r="D44" s="35"/>
      <c r="E44" s="35"/>
      <c r="F44" s="35"/>
      <c r="G44" s="114"/>
      <c r="H44" s="98"/>
    </row>
    <row r="45" spans="1:8" x14ac:dyDescent="0.2">
      <c r="A45" s="96"/>
      <c r="B45" s="13"/>
      <c r="C45" s="35"/>
      <c r="D45" s="35"/>
      <c r="E45" s="35"/>
      <c r="F45" s="35"/>
      <c r="G45" s="114"/>
      <c r="H45" s="98"/>
    </row>
    <row r="46" spans="1:8" x14ac:dyDescent="0.2">
      <c r="A46" s="96"/>
      <c r="B46" s="13"/>
      <c r="C46" s="35"/>
      <c r="D46" s="35"/>
      <c r="E46" s="35"/>
      <c r="F46" s="35"/>
      <c r="G46" s="114"/>
      <c r="H46" s="98"/>
    </row>
    <row r="47" spans="1:8" x14ac:dyDescent="0.2">
      <c r="A47" s="96"/>
      <c r="B47" s="13"/>
      <c r="C47" s="35"/>
      <c r="D47" s="35"/>
      <c r="E47" s="35"/>
      <c r="F47" s="35"/>
      <c r="G47" s="114"/>
      <c r="H47" s="98"/>
    </row>
    <row r="48" spans="1:8" x14ac:dyDescent="0.2">
      <c r="A48" s="96"/>
      <c r="B48" s="13"/>
      <c r="C48" s="35"/>
      <c r="D48" s="35"/>
      <c r="E48" s="35"/>
      <c r="F48" s="35"/>
      <c r="G48" s="114"/>
      <c r="H48" s="98"/>
    </row>
    <row r="49" spans="1:8" x14ac:dyDescent="0.2">
      <c r="A49" s="96"/>
      <c r="B49" s="13"/>
      <c r="C49" s="35"/>
      <c r="D49" s="35"/>
      <c r="E49" s="35"/>
      <c r="F49" s="35"/>
      <c r="G49" s="114"/>
      <c r="H49" s="98"/>
    </row>
    <row r="50" spans="1:8" x14ac:dyDescent="0.2">
      <c r="A50" s="96"/>
      <c r="B50" s="13"/>
      <c r="C50" s="35"/>
      <c r="D50" s="35"/>
      <c r="E50" s="35"/>
      <c r="F50" s="35"/>
      <c r="G50" s="114"/>
      <c r="H50" s="98"/>
    </row>
    <row r="51" spans="1:8" x14ac:dyDescent="0.2">
      <c r="A51" s="96"/>
      <c r="B51" s="13"/>
      <c r="C51" s="35"/>
      <c r="D51" s="35"/>
      <c r="E51" s="35"/>
      <c r="F51" s="35"/>
      <c r="G51" s="114"/>
      <c r="H51" s="98"/>
    </row>
    <row r="52" spans="1:8" x14ac:dyDescent="0.2">
      <c r="A52" s="96"/>
      <c r="B52" s="13"/>
      <c r="C52" s="35"/>
      <c r="D52" s="35"/>
      <c r="E52" s="35"/>
      <c r="F52" s="35"/>
      <c r="G52" s="114"/>
      <c r="H52" s="98"/>
    </row>
    <row r="53" spans="1:8" x14ac:dyDescent="0.2">
      <c r="A53" s="96"/>
      <c r="B53" s="13"/>
      <c r="C53" s="35"/>
      <c r="D53" s="35"/>
      <c r="E53" s="35"/>
      <c r="F53" s="35"/>
      <c r="G53" s="114"/>
      <c r="H53" s="98"/>
    </row>
    <row r="54" spans="1:8" x14ac:dyDescent="0.2">
      <c r="A54" s="96"/>
      <c r="B54" s="13"/>
      <c r="C54" s="35"/>
      <c r="D54" s="35"/>
      <c r="E54" s="35"/>
      <c r="F54" s="35"/>
      <c r="G54" s="114"/>
      <c r="H54" s="98"/>
    </row>
    <row r="55" spans="1:8" x14ac:dyDescent="0.2">
      <c r="A55" s="96"/>
      <c r="B55" s="13"/>
      <c r="C55" s="35"/>
      <c r="D55" s="35"/>
      <c r="E55" s="35"/>
      <c r="F55" s="35"/>
      <c r="G55" s="114"/>
      <c r="H55" s="98"/>
    </row>
    <row r="56" spans="1:8" x14ac:dyDescent="0.2">
      <c r="A56" s="96"/>
      <c r="B56" s="13"/>
      <c r="C56" s="35"/>
      <c r="D56" s="35"/>
      <c r="E56" s="35"/>
      <c r="F56" s="35"/>
      <c r="G56" s="114"/>
      <c r="H56" s="98"/>
    </row>
    <row r="57" spans="1:8" x14ac:dyDescent="0.2">
      <c r="A57" s="96"/>
      <c r="B57" s="13"/>
      <c r="C57" s="35"/>
      <c r="D57" s="35"/>
      <c r="E57" s="35"/>
      <c r="F57" s="35"/>
      <c r="G57" s="114"/>
      <c r="H57" s="98"/>
    </row>
    <row r="58" spans="1:8" x14ac:dyDescent="0.2">
      <c r="A58" s="96"/>
      <c r="B58" s="13"/>
      <c r="C58" s="35"/>
      <c r="D58" s="35"/>
      <c r="E58" s="35"/>
      <c r="F58" s="35"/>
      <c r="G58" s="114"/>
      <c r="H58" s="98"/>
    </row>
    <row r="59" spans="1:8" x14ac:dyDescent="0.2">
      <c r="A59" s="96"/>
      <c r="B59" s="13"/>
      <c r="C59" s="35"/>
      <c r="D59" s="35"/>
      <c r="E59" s="35"/>
      <c r="F59" s="35"/>
      <c r="G59" s="114"/>
      <c r="H59" s="98"/>
    </row>
    <row r="60" spans="1:8" x14ac:dyDescent="0.2">
      <c r="A60" s="96"/>
      <c r="B60" s="13"/>
      <c r="C60" s="35"/>
      <c r="D60" s="35"/>
      <c r="E60" s="35"/>
      <c r="F60" s="35"/>
      <c r="G60" s="114"/>
      <c r="H60" s="98"/>
    </row>
    <row r="61" spans="1:8" x14ac:dyDescent="0.2">
      <c r="A61" s="96"/>
      <c r="B61" s="13"/>
      <c r="C61" s="35"/>
      <c r="D61" s="35"/>
      <c r="E61" s="35"/>
      <c r="F61" s="35"/>
      <c r="G61" s="114"/>
      <c r="H61" s="98"/>
    </row>
    <row r="62" spans="1:8" x14ac:dyDescent="0.2">
      <c r="A62" s="96"/>
      <c r="B62" s="13"/>
      <c r="C62" s="35"/>
      <c r="D62" s="35"/>
      <c r="E62" s="35"/>
      <c r="F62" s="35"/>
      <c r="G62" s="114"/>
      <c r="H62" s="98"/>
    </row>
    <row r="63" spans="1:8" x14ac:dyDescent="0.2">
      <c r="A63" s="96"/>
      <c r="B63" s="13"/>
      <c r="C63" s="35"/>
      <c r="D63" s="35"/>
      <c r="E63" s="35"/>
      <c r="F63" s="35"/>
      <c r="G63" s="114"/>
      <c r="H63" s="98"/>
    </row>
    <row r="64" spans="1:8" x14ac:dyDescent="0.2">
      <c r="A64" s="96"/>
      <c r="B64" s="13"/>
      <c r="C64" s="35"/>
      <c r="D64" s="35"/>
      <c r="E64" s="35"/>
      <c r="F64" s="35"/>
      <c r="G64" s="114"/>
      <c r="H64" s="98"/>
    </row>
    <row r="65" spans="1:8" x14ac:dyDescent="0.2">
      <c r="A65" s="96"/>
      <c r="B65" s="13"/>
      <c r="C65" s="35"/>
      <c r="D65" s="35"/>
      <c r="E65" s="35"/>
      <c r="F65" s="35"/>
      <c r="G65" s="114"/>
      <c r="H65" s="98"/>
    </row>
    <row r="66" spans="1:8" x14ac:dyDescent="0.2">
      <c r="A66" s="96"/>
      <c r="B66" s="13"/>
      <c r="C66" s="35"/>
      <c r="D66" s="35"/>
      <c r="E66" s="35"/>
      <c r="F66" s="35"/>
      <c r="G66" s="114"/>
      <c r="H66" s="98"/>
    </row>
    <row r="67" spans="1:8" x14ac:dyDescent="0.2">
      <c r="A67" s="96"/>
      <c r="B67" s="13"/>
      <c r="C67" s="35"/>
      <c r="D67" s="35"/>
      <c r="E67" s="35"/>
      <c r="F67" s="35"/>
      <c r="G67" s="114"/>
      <c r="H67" s="98"/>
    </row>
    <row r="68" spans="1:8" x14ac:dyDescent="0.2">
      <c r="A68" s="96"/>
      <c r="B68" s="13"/>
      <c r="C68" s="35"/>
      <c r="D68" s="35"/>
      <c r="E68" s="35"/>
      <c r="F68" s="35"/>
      <c r="G68" s="114"/>
      <c r="H68" s="98"/>
    </row>
    <row r="69" spans="1:8" x14ac:dyDescent="0.2">
      <c r="A69" s="96"/>
      <c r="B69" s="13"/>
      <c r="C69" s="35"/>
      <c r="D69" s="35"/>
      <c r="E69" s="35"/>
      <c r="F69" s="35"/>
      <c r="G69" s="114"/>
      <c r="H69" s="98"/>
    </row>
    <row r="70" spans="1:8" x14ac:dyDescent="0.2">
      <c r="A70" s="96"/>
      <c r="B70" s="13"/>
      <c r="C70" s="35"/>
      <c r="D70" s="35"/>
      <c r="E70" s="35"/>
      <c r="F70" s="35"/>
      <c r="G70" s="114"/>
      <c r="H70" s="98"/>
    </row>
    <row r="71" spans="1:8" x14ac:dyDescent="0.2">
      <c r="A71" s="96"/>
      <c r="B71" s="13"/>
      <c r="C71" s="35"/>
      <c r="D71" s="35"/>
      <c r="E71" s="35"/>
      <c r="F71" s="35"/>
      <c r="G71" s="114"/>
      <c r="H71" s="98"/>
    </row>
    <row r="72" spans="1:8" x14ac:dyDescent="0.2">
      <c r="A72" s="96"/>
      <c r="B72" s="13"/>
      <c r="C72" s="35"/>
      <c r="D72" s="35"/>
      <c r="E72" s="35"/>
      <c r="F72" s="35"/>
      <c r="G72" s="114"/>
      <c r="H72" s="98"/>
    </row>
    <row r="73" spans="1:8" x14ac:dyDescent="0.2">
      <c r="A73" s="96"/>
      <c r="B73" s="13"/>
      <c r="C73" s="35"/>
      <c r="D73" s="35"/>
      <c r="E73" s="35"/>
      <c r="F73" s="35"/>
      <c r="G73" s="114"/>
      <c r="H73" s="98"/>
    </row>
    <row r="74" spans="1:8" x14ac:dyDescent="0.2">
      <c r="A74" s="96"/>
      <c r="B74" s="13"/>
      <c r="C74" s="35"/>
      <c r="D74" s="35"/>
      <c r="E74" s="35"/>
      <c r="F74" s="35"/>
      <c r="G74" s="114"/>
      <c r="H74" s="98"/>
    </row>
    <row r="75" spans="1:8" x14ac:dyDescent="0.2">
      <c r="A75" s="96"/>
      <c r="B75" s="13"/>
      <c r="C75" s="35"/>
      <c r="D75" s="35"/>
      <c r="E75" s="35"/>
      <c r="F75" s="35"/>
      <c r="G75" s="114"/>
      <c r="H75" s="98"/>
    </row>
    <row r="76" spans="1:8" x14ac:dyDescent="0.2">
      <c r="A76" s="96"/>
      <c r="B76" s="13"/>
      <c r="C76" s="35"/>
      <c r="D76" s="35"/>
      <c r="E76" s="35"/>
      <c r="F76" s="35"/>
      <c r="G76" s="114"/>
      <c r="H76" s="98"/>
    </row>
    <row r="77" spans="1:8" x14ac:dyDescent="0.2">
      <c r="A77" s="96"/>
      <c r="B77" s="13"/>
      <c r="C77" s="35"/>
      <c r="D77" s="35"/>
      <c r="E77" s="35"/>
      <c r="F77" s="35"/>
      <c r="G77" s="114"/>
      <c r="H77" s="98"/>
    </row>
    <row r="78" spans="1:8" x14ac:dyDescent="0.2">
      <c r="A78" s="96"/>
      <c r="B78" s="13"/>
      <c r="C78" s="35"/>
      <c r="D78" s="35"/>
      <c r="E78" s="35"/>
      <c r="F78" s="35"/>
      <c r="G78" s="114"/>
      <c r="H78" s="98"/>
    </row>
    <row r="79" spans="1:8" x14ac:dyDescent="0.2">
      <c r="A79" s="96"/>
      <c r="B79" s="13"/>
      <c r="C79" s="35"/>
      <c r="D79" s="35"/>
      <c r="E79" s="35"/>
      <c r="F79" s="35"/>
      <c r="G79" s="114"/>
      <c r="H79" s="98"/>
    </row>
    <row r="80" spans="1:8" x14ac:dyDescent="0.2">
      <c r="A80" s="96"/>
      <c r="B80" s="13"/>
      <c r="C80" s="35"/>
      <c r="D80" s="35"/>
      <c r="E80" s="35"/>
      <c r="F80" s="35"/>
      <c r="G80" s="114"/>
      <c r="H80" s="98"/>
    </row>
    <row r="81" spans="1:8" x14ac:dyDescent="0.2">
      <c r="A81" s="96"/>
      <c r="B81" s="13"/>
      <c r="C81" s="35"/>
      <c r="D81" s="35"/>
      <c r="E81" s="35"/>
      <c r="F81" s="35"/>
      <c r="G81" s="114"/>
      <c r="H81" s="98"/>
    </row>
    <row r="82" spans="1:8" x14ac:dyDescent="0.2">
      <c r="A82" s="96"/>
      <c r="B82" s="13"/>
      <c r="C82" s="35"/>
      <c r="D82" s="35"/>
      <c r="E82" s="35"/>
      <c r="F82" s="35"/>
      <c r="G82" s="114"/>
      <c r="H82" s="98"/>
    </row>
    <row r="83" spans="1:8" x14ac:dyDescent="0.2">
      <c r="A83" s="96"/>
      <c r="B83" s="13"/>
      <c r="C83" s="35"/>
      <c r="D83" s="35"/>
      <c r="E83" s="35"/>
      <c r="F83" s="35"/>
      <c r="G83" s="114"/>
      <c r="H83" s="98"/>
    </row>
    <row r="84" spans="1:8" x14ac:dyDescent="0.2">
      <c r="A84" s="96"/>
      <c r="B84" s="13"/>
      <c r="C84" s="35"/>
      <c r="D84" s="35"/>
      <c r="E84" s="35"/>
      <c r="F84" s="35"/>
      <c r="G84" s="114"/>
      <c r="H84" s="98"/>
    </row>
    <row r="85" spans="1:8" x14ac:dyDescent="0.2">
      <c r="A85" s="96"/>
      <c r="B85" s="13"/>
      <c r="C85" s="35"/>
      <c r="D85" s="35"/>
      <c r="E85" s="35"/>
      <c r="F85" s="35"/>
      <c r="G85" s="114"/>
      <c r="H85" s="98"/>
    </row>
    <row r="86" spans="1:8" x14ac:dyDescent="0.2">
      <c r="A86" s="96"/>
      <c r="B86" s="13"/>
      <c r="C86" s="35"/>
      <c r="D86" s="35"/>
      <c r="E86" s="35"/>
      <c r="F86" s="35"/>
      <c r="G86" s="114"/>
      <c r="H86" s="98"/>
    </row>
    <row r="87" spans="1:8" x14ac:dyDescent="0.2">
      <c r="A87" s="96"/>
      <c r="B87" s="13"/>
      <c r="C87" s="35"/>
      <c r="D87" s="35"/>
      <c r="E87" s="35"/>
      <c r="F87" s="35"/>
      <c r="G87" s="114"/>
      <c r="H87" s="98"/>
    </row>
    <row r="88" spans="1:8" x14ac:dyDescent="0.2">
      <c r="A88" s="96"/>
      <c r="B88" s="13"/>
      <c r="C88" s="35"/>
      <c r="D88" s="35"/>
      <c r="E88" s="35"/>
      <c r="F88" s="35"/>
      <c r="G88" s="114"/>
      <c r="H88" s="98"/>
    </row>
    <row r="89" spans="1:8" x14ac:dyDescent="0.2">
      <c r="A89" s="96"/>
      <c r="B89" s="13"/>
      <c r="C89" s="35"/>
      <c r="D89" s="35"/>
      <c r="E89" s="35"/>
      <c r="F89" s="35"/>
      <c r="G89" s="114"/>
      <c r="H89" s="98"/>
    </row>
    <row r="90" spans="1:8" x14ac:dyDescent="0.2">
      <c r="A90" s="96"/>
      <c r="B90" s="13"/>
      <c r="C90" s="35"/>
      <c r="D90" s="35"/>
      <c r="E90" s="35"/>
      <c r="F90" s="35"/>
      <c r="G90" s="114"/>
      <c r="H90" s="98"/>
    </row>
    <row r="91" spans="1:8" x14ac:dyDescent="0.2">
      <c r="A91" s="96"/>
      <c r="B91" s="13"/>
      <c r="C91" s="35"/>
      <c r="D91" s="35"/>
      <c r="E91" s="35"/>
      <c r="F91" s="35"/>
      <c r="G91" s="114"/>
      <c r="H91" s="98"/>
    </row>
    <row r="92" spans="1:8" x14ac:dyDescent="0.2">
      <c r="A92" s="96"/>
      <c r="B92" s="13"/>
      <c r="C92" s="35"/>
      <c r="D92" s="35"/>
      <c r="E92" s="35"/>
      <c r="F92" s="35"/>
      <c r="G92" s="114"/>
      <c r="H92" s="98"/>
    </row>
    <row r="93" spans="1:8" x14ac:dyDescent="0.2">
      <c r="A93" s="96"/>
      <c r="B93" s="13"/>
      <c r="C93" s="35"/>
      <c r="D93" s="35"/>
      <c r="E93" s="35"/>
      <c r="F93" s="35"/>
      <c r="G93" s="114"/>
      <c r="H93" s="98"/>
    </row>
    <row r="94" spans="1:8" x14ac:dyDescent="0.2">
      <c r="A94" s="96"/>
      <c r="B94" s="13"/>
      <c r="C94" s="35"/>
      <c r="D94" s="35"/>
      <c r="E94" s="35"/>
      <c r="F94" s="35"/>
      <c r="G94" s="114"/>
      <c r="H94" s="98"/>
    </row>
    <row r="95" spans="1:8" x14ac:dyDescent="0.2">
      <c r="A95" s="96"/>
      <c r="B95" s="13"/>
      <c r="C95" s="35"/>
      <c r="D95" s="35"/>
      <c r="E95" s="35"/>
      <c r="F95" s="35"/>
      <c r="G95" s="114"/>
      <c r="H95" s="98"/>
    </row>
    <row r="96" spans="1:8" x14ac:dyDescent="0.2">
      <c r="A96" s="96"/>
      <c r="B96" s="13"/>
      <c r="C96" s="35"/>
      <c r="D96" s="35"/>
      <c r="E96" s="35"/>
      <c r="F96" s="35"/>
      <c r="G96" s="114"/>
      <c r="H96" s="98"/>
    </row>
    <row r="97" spans="1:8" x14ac:dyDescent="0.2">
      <c r="A97" s="96"/>
      <c r="B97" s="13"/>
      <c r="C97" s="35"/>
      <c r="D97" s="35"/>
      <c r="E97" s="35"/>
      <c r="F97" s="35"/>
      <c r="G97" s="114"/>
      <c r="H97" s="98"/>
    </row>
    <row r="98" spans="1:8" x14ac:dyDescent="0.2">
      <c r="A98" s="96"/>
      <c r="B98" s="13"/>
      <c r="C98" s="35"/>
      <c r="D98" s="35"/>
      <c r="E98" s="35"/>
      <c r="F98" s="35"/>
      <c r="G98" s="114"/>
      <c r="H98" s="98"/>
    </row>
    <row r="99" spans="1:8" x14ac:dyDescent="0.2">
      <c r="A99" s="96"/>
      <c r="B99" s="13"/>
      <c r="C99" s="35"/>
      <c r="D99" s="35"/>
      <c r="E99" s="35"/>
      <c r="F99" s="35"/>
      <c r="G99" s="114"/>
      <c r="H99" s="98"/>
    </row>
    <row r="100" spans="1:8" x14ac:dyDescent="0.2">
      <c r="A100" s="99"/>
      <c r="B100" s="100"/>
      <c r="C100" s="101"/>
      <c r="D100" s="101"/>
      <c r="E100" s="101"/>
      <c r="F100" s="101"/>
      <c r="G100" s="115"/>
      <c r="H100" s="102"/>
    </row>
    <row r="101" spans="1:8" x14ac:dyDescent="0.2">
      <c r="A101" s="35"/>
      <c r="B101" s="13"/>
      <c r="C101" s="35"/>
      <c r="D101" s="35"/>
      <c r="E101" s="35"/>
      <c r="F101" s="35"/>
      <c r="G101" s="114"/>
      <c r="H101" s="35"/>
    </row>
  </sheetData>
  <mergeCells count="1">
    <mergeCell ref="A1:H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'Answer options'!$A$1:$A$2</xm:f>
          </x14:formula1>
          <xm:sqref>D3:D101 E3:E101 F3:F111 H3:H101</xm:sqref>
        </x14:dataValidation>
        <x14:dataValidation type="list" allowBlank="1" showInputMessage="1" showErrorMessage="1" xr:uid="{00000000-0002-0000-0200-000002000000}">
          <x14:formula1>
            <xm:f>'Answer options'!$B$2:$B$17</xm:f>
          </x14:formula1>
          <xm:sqref>C3:C101</xm:sqref>
        </x14:dataValidation>
        <x14:dataValidation type="list" allowBlank="1" showInputMessage="1" showErrorMessage="1" xr:uid="{00000000-0002-0000-0200-000000000000}">
          <x14:formula1>
            <xm:f>'1. District overview'!$D$2:$AO$2</xm:f>
          </x14:formula1>
          <xm:sqref>A3:A101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1"/>
  <sheetViews>
    <sheetView zoomScaleNormal="100" workbookViewId="0">
      <selection activeCell="A3" sqref="A3"/>
    </sheetView>
  </sheetViews>
  <sheetFormatPr defaultColWidth="8.7109375" defaultRowHeight="15" x14ac:dyDescent="0.25"/>
  <cols>
    <col min="1" max="1" width="40.85546875" style="31" bestFit="1" customWidth="1"/>
    <col min="2" max="2" width="27.28515625" style="31" bestFit="1" customWidth="1"/>
    <col min="3" max="3" width="47.140625" style="31" bestFit="1" customWidth="1"/>
    <col min="4" max="4" width="14.42578125" style="1" customWidth="1"/>
    <col min="5" max="5" width="9" style="1" customWidth="1"/>
    <col min="6" max="6" width="11" style="1" customWidth="1"/>
    <col min="7" max="7" width="16.140625" style="1" customWidth="1"/>
    <col min="8" max="8" width="19.140625" style="1" bestFit="1" customWidth="1"/>
    <col min="9" max="9" width="12.42578125" style="1" customWidth="1"/>
    <col min="10" max="10" width="14.28515625" style="1" customWidth="1"/>
    <col min="11" max="11" width="16.140625" style="1" customWidth="1"/>
    <col min="12" max="12" width="10.85546875" style="1" customWidth="1"/>
    <col min="13" max="13" width="13.28515625" style="1" customWidth="1"/>
    <col min="14" max="14" width="17.7109375" style="1" customWidth="1"/>
    <col min="15" max="15" width="13.28515625" style="1" customWidth="1"/>
    <col min="16" max="16" width="8.7109375" style="1" bestFit="1" customWidth="1"/>
    <col min="17" max="20" width="22.140625" style="1" customWidth="1"/>
    <col min="21" max="21" width="27.42578125" style="1" customWidth="1"/>
    <col min="22" max="26" width="8.7109375" style="1"/>
    <col min="32" max="16384" width="8.7109375" style="1"/>
  </cols>
  <sheetData>
    <row r="1" spans="1:21" ht="60.6" customHeight="1" x14ac:dyDescent="0.25">
      <c r="A1" s="155" t="s">
        <v>136</v>
      </c>
      <c r="B1" s="155"/>
      <c r="C1" s="156"/>
      <c r="D1" s="156"/>
      <c r="E1" s="156"/>
      <c r="F1" s="156"/>
      <c r="G1" s="156"/>
      <c r="H1" s="156"/>
      <c r="I1" s="156"/>
    </row>
    <row r="2" spans="1:21" s="4" customFormat="1" ht="120" x14ac:dyDescent="0.25">
      <c r="A2" s="28" t="s">
        <v>25</v>
      </c>
      <c r="B2" s="28" t="s">
        <v>86</v>
      </c>
      <c r="C2" s="28" t="s">
        <v>87</v>
      </c>
      <c r="D2" s="7" t="s">
        <v>28</v>
      </c>
      <c r="E2" s="7" t="s">
        <v>2</v>
      </c>
      <c r="F2" s="7" t="s">
        <v>3</v>
      </c>
      <c r="G2" s="7" t="s">
        <v>75</v>
      </c>
      <c r="H2" s="7" t="s">
        <v>78</v>
      </c>
      <c r="I2" s="7" t="s">
        <v>5</v>
      </c>
      <c r="J2" s="7" t="s">
        <v>32</v>
      </c>
      <c r="K2" s="7" t="s">
        <v>81</v>
      </c>
      <c r="L2" s="7" t="s">
        <v>79</v>
      </c>
      <c r="M2" s="7" t="s">
        <v>29</v>
      </c>
      <c r="N2" s="7" t="s">
        <v>30</v>
      </c>
      <c r="O2" s="7" t="s">
        <v>80</v>
      </c>
      <c r="P2" s="7" t="s">
        <v>76</v>
      </c>
      <c r="Q2" s="32" t="str" cm="1">
        <f t="array" ref="Q2:Q100">'2. Current Pathways'!D2:D100</f>
        <v>Is this pathway in a priority sector for your region and/or state? (drop down menu)</v>
      </c>
      <c r="R2" s="32" t="str" cm="1">
        <f t="array" ref="R2:R101">'2. Current Pathways'!E2:E101</f>
        <v>Does this pathway have a dual credit opportunity or articulation agreement in place? (drop down menu)</v>
      </c>
      <c r="S2" s="32" t="str" cm="1">
        <f t="array" ref="S2:U101">'2. Current Pathways'!F2:H101</f>
        <v>Do students have the opportunity to earn a credential(s) of value as a part of the high school portion of the pathway? (drop down)</v>
      </c>
      <c r="T2" s="32" t="str">
        <v xml:space="preserve">If students in this pathway typically earn a credential, please list the credentials below. </v>
      </c>
      <c r="U2" s="32" t="str">
        <v>Does this pathway include opportunities for students to participate in internships, co-ops or  youth/pre-apprenticeships? (drop down)</v>
      </c>
    </row>
    <row r="3" spans="1:21" s="17" customFormat="1" ht="14.25" x14ac:dyDescent="0.2">
      <c r="A3" s="29" t="str">
        <f>Table2[[#This Row],[Pathway Location (drop down menu)]]</f>
        <v>Boston Adult Technical Academy</v>
      </c>
      <c r="B3" s="29" t="str">
        <f>Table2[[#This Row],[Pathway Name]]</f>
        <v>Cybersecurity</v>
      </c>
      <c r="C3" s="29" t="str">
        <f>Table2[[#This Row],[Career Cluster/Career Field (drop down menu)]]</f>
        <v>Information Technology</v>
      </c>
      <c r="D3" s="16">
        <v>0</v>
      </c>
      <c r="E3" s="16">
        <v>0</v>
      </c>
      <c r="F3" s="16">
        <v>0</v>
      </c>
      <c r="G3" s="16">
        <v>0</v>
      </c>
      <c r="H3" s="16">
        <v>0</v>
      </c>
      <c r="I3" s="16">
        <v>0</v>
      </c>
      <c r="J3" s="16">
        <v>0</v>
      </c>
      <c r="K3" s="16">
        <v>0</v>
      </c>
      <c r="L3" s="16">
        <v>0</v>
      </c>
      <c r="M3" s="16">
        <v>0</v>
      </c>
      <c r="N3" s="16">
        <v>0</v>
      </c>
      <c r="O3" s="16">
        <v>0</v>
      </c>
      <c r="P3" s="16">
        <v>0</v>
      </c>
      <c r="Q3" s="30" t="str">
        <v>Yes</v>
      </c>
      <c r="R3" s="30" t="str">
        <v>Yes</v>
      </c>
      <c r="S3" s="30" t="str">
        <v>No</v>
      </c>
      <c r="T3" s="30">
        <v>0</v>
      </c>
      <c r="U3" s="30" t="str">
        <v>No</v>
      </c>
    </row>
    <row r="4" spans="1:21" x14ac:dyDescent="0.25">
      <c r="A4" s="29">
        <f>Table2[[#This Row],[Pathway Location (drop down menu)]]</f>
        <v>0</v>
      </c>
      <c r="B4" s="29">
        <f>Table2[[#This Row],[Pathway Name]]</f>
        <v>0</v>
      </c>
      <c r="C4" s="29">
        <f>Table2[[#This Row],[Career Cluster/Career Field (drop down menu)]]</f>
        <v>0</v>
      </c>
      <c r="D4" s="16"/>
      <c r="E4" s="16"/>
      <c r="F4" s="16"/>
      <c r="G4" s="16"/>
      <c r="H4" s="16"/>
      <c r="I4" s="16"/>
      <c r="J4" s="16"/>
      <c r="K4" s="16"/>
      <c r="L4" s="16"/>
      <c r="M4" s="16"/>
      <c r="N4" s="16"/>
      <c r="O4" s="16"/>
      <c r="P4" s="16"/>
      <c r="Q4" s="147">
        <v>0</v>
      </c>
      <c r="R4" s="147">
        <v>0</v>
      </c>
      <c r="S4" s="147">
        <v>0</v>
      </c>
      <c r="T4" s="147">
        <v>0</v>
      </c>
      <c r="U4" s="147">
        <v>0</v>
      </c>
    </row>
    <row r="5" spans="1:21" x14ac:dyDescent="0.25">
      <c r="A5" s="29">
        <f>Table2[[#This Row],[Pathway Location (drop down menu)]]</f>
        <v>0</v>
      </c>
      <c r="B5" s="29">
        <f>Table2[[#This Row],[Pathway Name]]</f>
        <v>0</v>
      </c>
      <c r="C5" s="29">
        <f>Table2[[#This Row],[Career Cluster/Career Field (drop down menu)]]</f>
        <v>0</v>
      </c>
      <c r="D5" s="16"/>
      <c r="E5" s="16"/>
      <c r="F5" s="16"/>
      <c r="G5" s="16"/>
      <c r="H5" s="16"/>
      <c r="I5" s="16"/>
      <c r="J5" s="16"/>
      <c r="K5" s="16"/>
      <c r="L5" s="16"/>
      <c r="M5" s="16"/>
      <c r="N5" s="16"/>
      <c r="O5" s="16"/>
      <c r="P5" s="16"/>
      <c r="Q5" s="147">
        <v>0</v>
      </c>
      <c r="R5" s="147">
        <v>0</v>
      </c>
      <c r="S5" s="147">
        <v>0</v>
      </c>
      <c r="T5" s="147">
        <v>0</v>
      </c>
      <c r="U5" s="147">
        <v>0</v>
      </c>
    </row>
    <row r="6" spans="1:21" x14ac:dyDescent="0.25">
      <c r="A6" s="29">
        <f>Table2[[#This Row],[Pathway Location (drop down menu)]]</f>
        <v>0</v>
      </c>
      <c r="B6" s="29">
        <f>Table2[[#This Row],[Pathway Name]]</f>
        <v>0</v>
      </c>
      <c r="C6" s="29">
        <f>Table2[[#This Row],[Career Cluster/Career Field (drop down menu)]]</f>
        <v>0</v>
      </c>
      <c r="D6" s="16"/>
      <c r="E6" s="16"/>
      <c r="F6" s="16"/>
      <c r="G6" s="16"/>
      <c r="H6" s="16"/>
      <c r="I6" s="16"/>
      <c r="J6" s="16"/>
      <c r="K6" s="16"/>
      <c r="L6" s="16"/>
      <c r="M6" s="16"/>
      <c r="N6" s="16"/>
      <c r="O6" s="16"/>
      <c r="P6" s="16"/>
      <c r="Q6" s="147">
        <v>0</v>
      </c>
      <c r="R6" s="147">
        <v>0</v>
      </c>
      <c r="S6" s="147">
        <v>0</v>
      </c>
      <c r="T6" s="147">
        <v>0</v>
      </c>
      <c r="U6" s="147">
        <v>0</v>
      </c>
    </row>
    <row r="7" spans="1:21" x14ac:dyDescent="0.25">
      <c r="A7" s="29">
        <f>Table2[[#This Row],[Pathway Location (drop down menu)]]</f>
        <v>0</v>
      </c>
      <c r="B7" s="29">
        <f>Table2[[#This Row],[Pathway Name]]</f>
        <v>0</v>
      </c>
      <c r="C7" s="29">
        <f>Table2[[#This Row],[Career Cluster/Career Field (drop down menu)]]</f>
        <v>0</v>
      </c>
      <c r="D7" s="16"/>
      <c r="E7" s="16"/>
      <c r="F7" s="16"/>
      <c r="G7" s="16"/>
      <c r="H7" s="16"/>
      <c r="I7" s="16"/>
      <c r="J7" s="16"/>
      <c r="K7" s="16"/>
      <c r="L7" s="16"/>
      <c r="M7" s="16"/>
      <c r="N7" s="16"/>
      <c r="O7" s="16"/>
      <c r="P7" s="16"/>
      <c r="Q7" s="147">
        <v>0</v>
      </c>
      <c r="R7" s="147">
        <v>0</v>
      </c>
      <c r="S7" s="147">
        <v>0</v>
      </c>
      <c r="T7" s="147">
        <v>0</v>
      </c>
      <c r="U7" s="147">
        <v>0</v>
      </c>
    </row>
    <row r="8" spans="1:21" x14ac:dyDescent="0.25">
      <c r="A8" s="29">
        <f>Table2[[#This Row],[Pathway Location (drop down menu)]]</f>
        <v>0</v>
      </c>
      <c r="B8" s="29">
        <f>Table2[[#This Row],[Pathway Name]]</f>
        <v>0</v>
      </c>
      <c r="C8" s="29">
        <f>Table2[[#This Row],[Career Cluster/Career Field (drop down menu)]]</f>
        <v>0</v>
      </c>
      <c r="D8" s="16"/>
      <c r="E8" s="16"/>
      <c r="F8" s="16"/>
      <c r="G8" s="16"/>
      <c r="H8" s="16"/>
      <c r="I8" s="16"/>
      <c r="J8" s="16"/>
      <c r="K8" s="16"/>
      <c r="L8" s="16"/>
      <c r="M8" s="16"/>
      <c r="N8" s="16"/>
      <c r="O8" s="16"/>
      <c r="P8" s="16"/>
      <c r="Q8" s="147">
        <v>0</v>
      </c>
      <c r="R8" s="147">
        <v>0</v>
      </c>
      <c r="S8" s="147">
        <v>0</v>
      </c>
      <c r="T8" s="147">
        <v>0</v>
      </c>
      <c r="U8" s="147">
        <v>0</v>
      </c>
    </row>
    <row r="9" spans="1:21" x14ac:dyDescent="0.25">
      <c r="A9" s="29">
        <f>Table2[[#This Row],[Pathway Location (drop down menu)]]</f>
        <v>0</v>
      </c>
      <c r="B9" s="29">
        <f>Table2[[#This Row],[Pathway Name]]</f>
        <v>0</v>
      </c>
      <c r="C9" s="29">
        <f>Table2[[#This Row],[Career Cluster/Career Field (drop down menu)]]</f>
        <v>0</v>
      </c>
      <c r="D9" s="16"/>
      <c r="E9" s="16"/>
      <c r="F9" s="16"/>
      <c r="G9" s="16"/>
      <c r="H9" s="16"/>
      <c r="I9" s="16"/>
      <c r="J9" s="16"/>
      <c r="K9" s="16"/>
      <c r="L9" s="16"/>
      <c r="M9" s="16"/>
      <c r="N9" s="16"/>
      <c r="O9" s="16"/>
      <c r="P9" s="16"/>
      <c r="Q9" s="147">
        <v>0</v>
      </c>
      <c r="R9" s="147">
        <v>0</v>
      </c>
      <c r="S9" s="147">
        <v>0</v>
      </c>
      <c r="T9" s="147">
        <v>0</v>
      </c>
      <c r="U9" s="147">
        <v>0</v>
      </c>
    </row>
    <row r="10" spans="1:21" x14ac:dyDescent="0.25">
      <c r="A10" s="29">
        <f>Table2[[#This Row],[Pathway Location (drop down menu)]]</f>
        <v>0</v>
      </c>
      <c r="B10" s="29">
        <f>Table2[[#This Row],[Pathway Name]]</f>
        <v>0</v>
      </c>
      <c r="C10" s="29">
        <f>Table2[[#This Row],[Career Cluster/Career Field (drop down menu)]]</f>
        <v>0</v>
      </c>
      <c r="D10" s="16"/>
      <c r="E10" s="16"/>
      <c r="F10" s="16"/>
      <c r="G10" s="16"/>
      <c r="H10" s="16"/>
      <c r="I10" s="16"/>
      <c r="J10" s="16"/>
      <c r="K10" s="16"/>
      <c r="L10" s="16"/>
      <c r="M10" s="16"/>
      <c r="N10" s="16"/>
      <c r="O10" s="16"/>
      <c r="P10" s="16"/>
      <c r="Q10" s="147">
        <v>0</v>
      </c>
      <c r="R10" s="147">
        <v>0</v>
      </c>
      <c r="S10" s="147">
        <v>0</v>
      </c>
      <c r="T10" s="147">
        <v>0</v>
      </c>
      <c r="U10" s="147">
        <v>0</v>
      </c>
    </row>
    <row r="11" spans="1:21" x14ac:dyDescent="0.25">
      <c r="A11" s="29">
        <f>Table2[[#This Row],[Pathway Location (drop down menu)]]</f>
        <v>0</v>
      </c>
      <c r="B11" s="29">
        <f>Table2[[#This Row],[Pathway Name]]</f>
        <v>0</v>
      </c>
      <c r="C11" s="29">
        <f>Table2[[#This Row],[Career Cluster/Career Field (drop down menu)]]</f>
        <v>0</v>
      </c>
      <c r="D11" s="16"/>
      <c r="E11" s="16"/>
      <c r="F11" s="16"/>
      <c r="G11" s="16"/>
      <c r="H11" s="16"/>
      <c r="I11" s="16"/>
      <c r="J11" s="16"/>
      <c r="K11" s="16"/>
      <c r="L11" s="16"/>
      <c r="M11" s="16"/>
      <c r="N11" s="16"/>
      <c r="O11" s="16"/>
      <c r="P11" s="16"/>
      <c r="Q11" s="147">
        <v>0</v>
      </c>
      <c r="R11" s="147">
        <v>0</v>
      </c>
      <c r="S11" s="147">
        <v>0</v>
      </c>
      <c r="T11" s="147">
        <v>0</v>
      </c>
      <c r="U11" s="147">
        <v>0</v>
      </c>
    </row>
    <row r="12" spans="1:21" x14ac:dyDescent="0.25">
      <c r="A12" s="29">
        <f>Table2[[#This Row],[Pathway Location (drop down menu)]]</f>
        <v>0</v>
      </c>
      <c r="B12" s="29">
        <f>Table2[[#This Row],[Pathway Name]]</f>
        <v>0</v>
      </c>
      <c r="C12" s="29">
        <f>Table2[[#This Row],[Career Cluster/Career Field (drop down menu)]]</f>
        <v>0</v>
      </c>
      <c r="D12" s="16"/>
      <c r="E12" s="16"/>
      <c r="F12" s="16"/>
      <c r="G12" s="16"/>
      <c r="H12" s="16"/>
      <c r="I12" s="16"/>
      <c r="J12" s="16"/>
      <c r="K12" s="16"/>
      <c r="L12" s="16"/>
      <c r="M12" s="16"/>
      <c r="N12" s="16"/>
      <c r="O12" s="16"/>
      <c r="P12" s="16"/>
      <c r="Q12" s="147">
        <v>0</v>
      </c>
      <c r="R12" s="147">
        <v>0</v>
      </c>
      <c r="S12" s="147">
        <v>0</v>
      </c>
      <c r="T12" s="147">
        <v>0</v>
      </c>
      <c r="U12" s="147">
        <v>0</v>
      </c>
    </row>
    <row r="13" spans="1:21" x14ac:dyDescent="0.25">
      <c r="A13" s="29">
        <f>Table2[[#This Row],[Pathway Location (drop down menu)]]</f>
        <v>0</v>
      </c>
      <c r="B13" s="29">
        <f>Table2[[#This Row],[Pathway Name]]</f>
        <v>0</v>
      </c>
      <c r="C13" s="29">
        <f>Table2[[#This Row],[Career Cluster/Career Field (drop down menu)]]</f>
        <v>0</v>
      </c>
      <c r="D13" s="16"/>
      <c r="E13" s="16"/>
      <c r="F13" s="16"/>
      <c r="G13" s="16"/>
      <c r="H13" s="16"/>
      <c r="I13" s="16"/>
      <c r="J13" s="16"/>
      <c r="K13" s="16"/>
      <c r="L13" s="16"/>
      <c r="M13" s="16"/>
      <c r="N13" s="16"/>
      <c r="O13" s="16"/>
      <c r="P13" s="16"/>
      <c r="Q13" s="147">
        <v>0</v>
      </c>
      <c r="R13" s="147">
        <v>0</v>
      </c>
      <c r="S13" s="147">
        <v>0</v>
      </c>
      <c r="T13" s="147">
        <v>0</v>
      </c>
      <c r="U13" s="147">
        <v>0</v>
      </c>
    </row>
    <row r="14" spans="1:21" x14ac:dyDescent="0.25">
      <c r="A14" s="29">
        <f>Table2[[#This Row],[Pathway Location (drop down menu)]]</f>
        <v>0</v>
      </c>
      <c r="B14" s="29">
        <f>Table2[[#This Row],[Pathway Name]]</f>
        <v>0</v>
      </c>
      <c r="C14" s="29">
        <f>Table2[[#This Row],[Career Cluster/Career Field (drop down menu)]]</f>
        <v>0</v>
      </c>
      <c r="D14" s="16"/>
      <c r="E14" s="16"/>
      <c r="F14" s="16"/>
      <c r="G14" s="16"/>
      <c r="H14" s="16"/>
      <c r="I14" s="16"/>
      <c r="J14" s="16"/>
      <c r="K14" s="16"/>
      <c r="L14" s="16"/>
      <c r="M14" s="16"/>
      <c r="N14" s="16"/>
      <c r="O14" s="16"/>
      <c r="P14" s="16"/>
      <c r="Q14" s="147">
        <v>0</v>
      </c>
      <c r="R14" s="147">
        <v>0</v>
      </c>
      <c r="S14" s="147">
        <v>0</v>
      </c>
      <c r="T14" s="147">
        <v>0</v>
      </c>
      <c r="U14" s="147">
        <v>0</v>
      </c>
    </row>
    <row r="15" spans="1:21" x14ac:dyDescent="0.25">
      <c r="A15" s="29">
        <f>Table2[[#This Row],[Pathway Location (drop down menu)]]</f>
        <v>0</v>
      </c>
      <c r="B15" s="29">
        <f>Table2[[#This Row],[Pathway Name]]</f>
        <v>0</v>
      </c>
      <c r="C15" s="29">
        <f>Table2[[#This Row],[Career Cluster/Career Field (drop down menu)]]</f>
        <v>0</v>
      </c>
      <c r="D15" s="16"/>
      <c r="E15" s="16"/>
      <c r="F15" s="16"/>
      <c r="G15" s="16"/>
      <c r="H15" s="16"/>
      <c r="I15" s="16"/>
      <c r="J15" s="16"/>
      <c r="K15" s="16"/>
      <c r="L15" s="16"/>
      <c r="M15" s="16"/>
      <c r="N15" s="16"/>
      <c r="O15" s="16"/>
      <c r="P15" s="16"/>
      <c r="Q15" s="147">
        <v>0</v>
      </c>
      <c r="R15" s="147">
        <v>0</v>
      </c>
      <c r="S15" s="147">
        <v>0</v>
      </c>
      <c r="T15" s="147">
        <v>0</v>
      </c>
      <c r="U15" s="147">
        <v>0</v>
      </c>
    </row>
    <row r="16" spans="1:21" x14ac:dyDescent="0.25">
      <c r="A16" s="29">
        <f>Table2[[#This Row],[Pathway Location (drop down menu)]]</f>
        <v>0</v>
      </c>
      <c r="B16" s="29">
        <f>Table2[[#This Row],[Pathway Name]]</f>
        <v>0</v>
      </c>
      <c r="C16" s="29">
        <f>Table2[[#This Row],[Career Cluster/Career Field (drop down menu)]]</f>
        <v>0</v>
      </c>
      <c r="D16" s="16"/>
      <c r="E16" s="16"/>
      <c r="F16" s="16"/>
      <c r="G16" s="16"/>
      <c r="H16" s="16"/>
      <c r="I16" s="16"/>
      <c r="J16" s="16"/>
      <c r="K16" s="16"/>
      <c r="L16" s="16"/>
      <c r="M16" s="16"/>
      <c r="N16" s="16"/>
      <c r="O16" s="16"/>
      <c r="P16" s="16"/>
      <c r="Q16" s="147">
        <v>0</v>
      </c>
      <c r="R16" s="147">
        <v>0</v>
      </c>
      <c r="S16" s="147">
        <v>0</v>
      </c>
      <c r="T16" s="147">
        <v>0</v>
      </c>
      <c r="U16" s="147">
        <v>0</v>
      </c>
    </row>
    <row r="17" spans="1:21" x14ac:dyDescent="0.25">
      <c r="A17" s="29">
        <f>Table2[[#This Row],[Pathway Location (drop down menu)]]</f>
        <v>0</v>
      </c>
      <c r="B17" s="29">
        <f>Table2[[#This Row],[Pathway Name]]</f>
        <v>0</v>
      </c>
      <c r="C17" s="29">
        <f>Table2[[#This Row],[Career Cluster/Career Field (drop down menu)]]</f>
        <v>0</v>
      </c>
      <c r="D17" s="16"/>
      <c r="E17" s="16"/>
      <c r="F17" s="16"/>
      <c r="G17" s="16"/>
      <c r="H17" s="16"/>
      <c r="I17" s="16"/>
      <c r="J17" s="16"/>
      <c r="K17" s="16"/>
      <c r="L17" s="16"/>
      <c r="M17" s="16"/>
      <c r="N17" s="16"/>
      <c r="O17" s="16"/>
      <c r="P17" s="16"/>
      <c r="Q17" s="147">
        <v>0</v>
      </c>
      <c r="R17" s="147">
        <v>0</v>
      </c>
      <c r="S17" s="147">
        <v>0</v>
      </c>
      <c r="T17" s="147">
        <v>0</v>
      </c>
      <c r="U17" s="147">
        <v>0</v>
      </c>
    </row>
    <row r="18" spans="1:21" x14ac:dyDescent="0.25">
      <c r="A18" s="29">
        <f>Table2[[#This Row],[Pathway Location (drop down menu)]]</f>
        <v>0</v>
      </c>
      <c r="B18" s="29">
        <f>Table2[[#This Row],[Pathway Name]]</f>
        <v>0</v>
      </c>
      <c r="C18" s="29">
        <f>Table2[[#This Row],[Career Cluster/Career Field (drop down menu)]]</f>
        <v>0</v>
      </c>
      <c r="D18" s="16"/>
      <c r="E18" s="16"/>
      <c r="F18" s="16"/>
      <c r="G18" s="16"/>
      <c r="H18" s="16"/>
      <c r="I18" s="16"/>
      <c r="J18" s="16"/>
      <c r="K18" s="16"/>
      <c r="L18" s="16"/>
      <c r="M18" s="16"/>
      <c r="N18" s="16"/>
      <c r="O18" s="16"/>
      <c r="P18" s="16"/>
      <c r="Q18" s="147">
        <v>0</v>
      </c>
      <c r="R18" s="147">
        <v>0</v>
      </c>
      <c r="S18" s="147">
        <v>0</v>
      </c>
      <c r="T18" s="147">
        <v>0</v>
      </c>
      <c r="U18" s="147">
        <v>0</v>
      </c>
    </row>
    <row r="19" spans="1:21" x14ac:dyDescent="0.25">
      <c r="A19" s="29">
        <f>Table2[[#This Row],[Pathway Location (drop down menu)]]</f>
        <v>0</v>
      </c>
      <c r="B19" s="29">
        <f>Table2[[#This Row],[Pathway Name]]</f>
        <v>0</v>
      </c>
      <c r="C19" s="29">
        <f>Table2[[#This Row],[Career Cluster/Career Field (drop down menu)]]</f>
        <v>0</v>
      </c>
      <c r="D19" s="16"/>
      <c r="E19" s="16"/>
      <c r="F19" s="16"/>
      <c r="G19" s="16"/>
      <c r="H19" s="16"/>
      <c r="I19" s="16"/>
      <c r="J19" s="16"/>
      <c r="K19" s="16"/>
      <c r="L19" s="16"/>
      <c r="M19" s="16"/>
      <c r="N19" s="16"/>
      <c r="O19" s="16"/>
      <c r="P19" s="16"/>
      <c r="Q19" s="147">
        <v>0</v>
      </c>
      <c r="R19" s="147">
        <v>0</v>
      </c>
      <c r="S19" s="147">
        <v>0</v>
      </c>
      <c r="T19" s="147">
        <v>0</v>
      </c>
      <c r="U19" s="147">
        <v>0</v>
      </c>
    </row>
    <row r="20" spans="1:21" x14ac:dyDescent="0.25">
      <c r="A20" s="29">
        <f>Table2[[#This Row],[Pathway Location (drop down menu)]]</f>
        <v>0</v>
      </c>
      <c r="B20" s="29">
        <f>Table2[[#This Row],[Pathway Name]]</f>
        <v>0</v>
      </c>
      <c r="C20" s="29">
        <f>Table2[[#This Row],[Career Cluster/Career Field (drop down menu)]]</f>
        <v>0</v>
      </c>
      <c r="D20" s="16"/>
      <c r="E20" s="16"/>
      <c r="F20" s="16"/>
      <c r="G20" s="16"/>
      <c r="H20" s="16"/>
      <c r="I20" s="16"/>
      <c r="J20" s="16"/>
      <c r="K20" s="16"/>
      <c r="L20" s="16"/>
      <c r="M20" s="16"/>
      <c r="N20" s="16"/>
      <c r="O20" s="16"/>
      <c r="P20" s="16"/>
      <c r="Q20" s="147">
        <v>0</v>
      </c>
      <c r="R20" s="147">
        <v>0</v>
      </c>
      <c r="S20" s="147">
        <v>0</v>
      </c>
      <c r="T20" s="147">
        <v>0</v>
      </c>
      <c r="U20" s="147">
        <v>0</v>
      </c>
    </row>
    <row r="21" spans="1:21" x14ac:dyDescent="0.25">
      <c r="A21" s="29">
        <f>Table2[[#This Row],[Pathway Location (drop down menu)]]</f>
        <v>0</v>
      </c>
      <c r="B21" s="29">
        <f>Table2[[#This Row],[Pathway Name]]</f>
        <v>0</v>
      </c>
      <c r="C21" s="29">
        <f>Table2[[#This Row],[Career Cluster/Career Field (drop down menu)]]</f>
        <v>0</v>
      </c>
      <c r="D21" s="16"/>
      <c r="E21" s="16"/>
      <c r="F21" s="16"/>
      <c r="G21" s="16"/>
      <c r="H21" s="16"/>
      <c r="I21" s="16"/>
      <c r="J21" s="16"/>
      <c r="K21" s="16"/>
      <c r="L21" s="16"/>
      <c r="M21" s="16"/>
      <c r="N21" s="16"/>
      <c r="O21" s="16"/>
      <c r="P21" s="16"/>
      <c r="Q21" s="147">
        <v>0</v>
      </c>
      <c r="R21" s="147">
        <v>0</v>
      </c>
      <c r="S21" s="147">
        <v>0</v>
      </c>
      <c r="T21" s="147">
        <v>0</v>
      </c>
      <c r="U21" s="147">
        <v>0</v>
      </c>
    </row>
    <row r="22" spans="1:21" x14ac:dyDescent="0.25">
      <c r="A22" s="29">
        <f>Table2[[#This Row],[Pathway Location (drop down menu)]]</f>
        <v>0</v>
      </c>
      <c r="B22" s="29">
        <f>Table2[[#This Row],[Pathway Name]]</f>
        <v>0</v>
      </c>
      <c r="C22" s="29">
        <f>Table2[[#This Row],[Career Cluster/Career Field (drop down menu)]]</f>
        <v>0</v>
      </c>
      <c r="D22" s="16"/>
      <c r="E22" s="16"/>
      <c r="F22" s="16"/>
      <c r="G22" s="16"/>
      <c r="H22" s="16"/>
      <c r="I22" s="16"/>
      <c r="J22" s="16"/>
      <c r="K22" s="16"/>
      <c r="L22" s="16"/>
      <c r="M22" s="16"/>
      <c r="N22" s="16"/>
      <c r="O22" s="16"/>
      <c r="P22" s="16"/>
      <c r="Q22" s="147">
        <v>0</v>
      </c>
      <c r="R22" s="147">
        <v>0</v>
      </c>
      <c r="S22" s="147">
        <v>0</v>
      </c>
      <c r="T22" s="147">
        <v>0</v>
      </c>
      <c r="U22" s="147">
        <v>0</v>
      </c>
    </row>
    <row r="23" spans="1:21" x14ac:dyDescent="0.25">
      <c r="A23" s="29">
        <f>Table2[[#This Row],[Pathway Location (drop down menu)]]</f>
        <v>0</v>
      </c>
      <c r="B23" s="29">
        <f>Table2[[#This Row],[Pathway Name]]</f>
        <v>0</v>
      </c>
      <c r="C23" s="29">
        <f>Table2[[#This Row],[Career Cluster/Career Field (drop down menu)]]</f>
        <v>0</v>
      </c>
      <c r="D23" s="16"/>
      <c r="E23" s="16"/>
      <c r="F23" s="16"/>
      <c r="G23" s="16"/>
      <c r="H23" s="16"/>
      <c r="I23" s="16"/>
      <c r="J23" s="16"/>
      <c r="K23" s="16"/>
      <c r="L23" s="16"/>
      <c r="M23" s="16"/>
      <c r="N23" s="16"/>
      <c r="O23" s="16"/>
      <c r="P23" s="16"/>
      <c r="Q23" s="147">
        <v>0</v>
      </c>
      <c r="R23" s="147">
        <v>0</v>
      </c>
      <c r="S23" s="147">
        <v>0</v>
      </c>
      <c r="T23" s="147">
        <v>0</v>
      </c>
      <c r="U23" s="147">
        <v>0</v>
      </c>
    </row>
    <row r="24" spans="1:21" x14ac:dyDescent="0.25">
      <c r="A24" s="29">
        <f>Table2[[#This Row],[Pathway Location (drop down menu)]]</f>
        <v>0</v>
      </c>
      <c r="B24" s="29">
        <f>Table2[[#This Row],[Pathway Name]]</f>
        <v>0</v>
      </c>
      <c r="C24" s="29">
        <f>Table2[[#This Row],[Career Cluster/Career Field (drop down menu)]]</f>
        <v>0</v>
      </c>
      <c r="D24" s="16"/>
      <c r="E24" s="16"/>
      <c r="F24" s="16"/>
      <c r="G24" s="16"/>
      <c r="H24" s="16"/>
      <c r="I24" s="16"/>
      <c r="J24" s="16"/>
      <c r="K24" s="16"/>
      <c r="L24" s="16"/>
      <c r="M24" s="16"/>
      <c r="N24" s="16"/>
      <c r="O24" s="16"/>
      <c r="P24" s="16"/>
      <c r="Q24" s="147">
        <v>0</v>
      </c>
      <c r="R24" s="147">
        <v>0</v>
      </c>
      <c r="S24" s="147">
        <v>0</v>
      </c>
      <c r="T24" s="147">
        <v>0</v>
      </c>
      <c r="U24" s="147">
        <v>0</v>
      </c>
    </row>
    <row r="25" spans="1:21" x14ac:dyDescent="0.25">
      <c r="A25" s="29">
        <f>Table2[[#This Row],[Pathway Location (drop down menu)]]</f>
        <v>0</v>
      </c>
      <c r="B25" s="29">
        <f>Table2[[#This Row],[Pathway Name]]</f>
        <v>0</v>
      </c>
      <c r="C25" s="29">
        <f>Table2[[#This Row],[Career Cluster/Career Field (drop down menu)]]</f>
        <v>0</v>
      </c>
      <c r="D25" s="16"/>
      <c r="E25" s="16"/>
      <c r="F25" s="16"/>
      <c r="G25" s="16"/>
      <c r="H25" s="16"/>
      <c r="I25" s="16"/>
      <c r="J25" s="16"/>
      <c r="K25" s="16"/>
      <c r="L25" s="16"/>
      <c r="M25" s="16"/>
      <c r="N25" s="16"/>
      <c r="O25" s="16"/>
      <c r="P25" s="16"/>
      <c r="Q25" s="147">
        <v>0</v>
      </c>
      <c r="R25" s="147">
        <v>0</v>
      </c>
      <c r="S25" s="147">
        <v>0</v>
      </c>
      <c r="T25" s="147">
        <v>0</v>
      </c>
      <c r="U25" s="147">
        <v>0</v>
      </c>
    </row>
    <row r="26" spans="1:21" x14ac:dyDescent="0.25">
      <c r="A26" s="29">
        <f>Table2[[#This Row],[Pathway Location (drop down menu)]]</f>
        <v>0</v>
      </c>
      <c r="B26" s="29">
        <f>Table2[[#This Row],[Pathway Name]]</f>
        <v>0</v>
      </c>
      <c r="C26" s="29">
        <f>Table2[[#This Row],[Career Cluster/Career Field (drop down menu)]]</f>
        <v>0</v>
      </c>
      <c r="D26" s="16"/>
      <c r="E26" s="16"/>
      <c r="F26" s="16"/>
      <c r="G26" s="16"/>
      <c r="H26" s="16"/>
      <c r="I26" s="16"/>
      <c r="J26" s="16"/>
      <c r="K26" s="16"/>
      <c r="L26" s="16"/>
      <c r="M26" s="16"/>
      <c r="N26" s="16"/>
      <c r="O26" s="16"/>
      <c r="P26" s="16"/>
      <c r="Q26" s="147">
        <v>0</v>
      </c>
      <c r="R26" s="147">
        <v>0</v>
      </c>
      <c r="S26" s="147">
        <v>0</v>
      </c>
      <c r="T26" s="147">
        <v>0</v>
      </c>
      <c r="U26" s="147">
        <v>0</v>
      </c>
    </row>
    <row r="27" spans="1:21" x14ac:dyDescent="0.25">
      <c r="A27" s="29">
        <f>Table2[[#This Row],[Pathway Location (drop down menu)]]</f>
        <v>0</v>
      </c>
      <c r="B27" s="29">
        <f>Table2[[#This Row],[Pathway Name]]</f>
        <v>0</v>
      </c>
      <c r="C27" s="29">
        <f>Table2[[#This Row],[Career Cluster/Career Field (drop down menu)]]</f>
        <v>0</v>
      </c>
      <c r="D27" s="16"/>
      <c r="E27" s="16"/>
      <c r="F27" s="16"/>
      <c r="G27" s="16"/>
      <c r="H27" s="16"/>
      <c r="I27" s="16"/>
      <c r="J27" s="16"/>
      <c r="K27" s="16"/>
      <c r="L27" s="16"/>
      <c r="M27" s="16"/>
      <c r="N27" s="16"/>
      <c r="O27" s="16"/>
      <c r="P27" s="16"/>
      <c r="Q27" s="147">
        <v>0</v>
      </c>
      <c r="R27" s="147">
        <v>0</v>
      </c>
      <c r="S27" s="147">
        <v>0</v>
      </c>
      <c r="T27" s="147">
        <v>0</v>
      </c>
      <c r="U27" s="147">
        <v>0</v>
      </c>
    </row>
    <row r="28" spans="1:21" x14ac:dyDescent="0.25">
      <c r="A28" s="29">
        <f>Table2[[#This Row],[Pathway Location (drop down menu)]]</f>
        <v>0</v>
      </c>
      <c r="B28" s="29">
        <f>Table2[[#This Row],[Pathway Name]]</f>
        <v>0</v>
      </c>
      <c r="C28" s="29">
        <f>Table2[[#This Row],[Career Cluster/Career Field (drop down menu)]]</f>
        <v>0</v>
      </c>
      <c r="D28" s="16"/>
      <c r="E28" s="16"/>
      <c r="F28" s="16"/>
      <c r="G28" s="16"/>
      <c r="H28" s="16"/>
      <c r="I28" s="16"/>
      <c r="J28" s="16"/>
      <c r="K28" s="16"/>
      <c r="L28" s="16"/>
      <c r="M28" s="16"/>
      <c r="N28" s="16"/>
      <c r="O28" s="16"/>
      <c r="P28" s="16"/>
      <c r="Q28" s="147">
        <v>0</v>
      </c>
      <c r="R28" s="147">
        <v>0</v>
      </c>
      <c r="S28" s="147">
        <v>0</v>
      </c>
      <c r="T28" s="147">
        <v>0</v>
      </c>
      <c r="U28" s="147">
        <v>0</v>
      </c>
    </row>
    <row r="29" spans="1:21" x14ac:dyDescent="0.25">
      <c r="A29" s="29">
        <f>Table2[[#This Row],[Pathway Location (drop down menu)]]</f>
        <v>0</v>
      </c>
      <c r="B29" s="29">
        <f>Table2[[#This Row],[Pathway Name]]</f>
        <v>0</v>
      </c>
      <c r="C29" s="29">
        <f>Table2[[#This Row],[Career Cluster/Career Field (drop down menu)]]</f>
        <v>0</v>
      </c>
      <c r="D29" s="16"/>
      <c r="E29" s="16"/>
      <c r="F29" s="16"/>
      <c r="G29" s="16"/>
      <c r="H29" s="16"/>
      <c r="I29" s="16"/>
      <c r="J29" s="16"/>
      <c r="K29" s="16"/>
      <c r="L29" s="16"/>
      <c r="M29" s="16"/>
      <c r="N29" s="16"/>
      <c r="O29" s="16"/>
      <c r="P29" s="16"/>
      <c r="Q29" s="147">
        <v>0</v>
      </c>
      <c r="R29" s="147">
        <v>0</v>
      </c>
      <c r="S29" s="147">
        <v>0</v>
      </c>
      <c r="T29" s="147">
        <v>0</v>
      </c>
      <c r="U29" s="147">
        <v>0</v>
      </c>
    </row>
    <row r="30" spans="1:21" x14ac:dyDescent="0.25">
      <c r="A30" s="29">
        <f>Table2[[#This Row],[Pathway Location (drop down menu)]]</f>
        <v>0</v>
      </c>
      <c r="B30" s="29">
        <f>Table2[[#This Row],[Pathway Name]]</f>
        <v>0</v>
      </c>
      <c r="C30" s="29">
        <f>Table2[[#This Row],[Career Cluster/Career Field (drop down menu)]]</f>
        <v>0</v>
      </c>
      <c r="D30" s="16"/>
      <c r="E30" s="16"/>
      <c r="F30" s="16"/>
      <c r="G30" s="16"/>
      <c r="H30" s="16"/>
      <c r="I30" s="16"/>
      <c r="J30" s="16"/>
      <c r="K30" s="16"/>
      <c r="L30" s="16"/>
      <c r="M30" s="16"/>
      <c r="N30" s="16"/>
      <c r="O30" s="16"/>
      <c r="P30" s="16"/>
      <c r="Q30" s="147">
        <v>0</v>
      </c>
      <c r="R30" s="147">
        <v>0</v>
      </c>
      <c r="S30" s="147">
        <v>0</v>
      </c>
      <c r="T30" s="147">
        <v>0</v>
      </c>
      <c r="U30" s="147">
        <v>0</v>
      </c>
    </row>
    <row r="31" spans="1:21" x14ac:dyDescent="0.25">
      <c r="A31" s="29">
        <f>Table2[[#This Row],[Pathway Location (drop down menu)]]</f>
        <v>0</v>
      </c>
      <c r="B31" s="29">
        <f>Table2[[#This Row],[Pathway Name]]</f>
        <v>0</v>
      </c>
      <c r="C31" s="29">
        <f>Table2[[#This Row],[Career Cluster/Career Field (drop down menu)]]</f>
        <v>0</v>
      </c>
      <c r="D31" s="16"/>
      <c r="E31" s="16"/>
      <c r="F31" s="16"/>
      <c r="G31" s="16"/>
      <c r="H31" s="16"/>
      <c r="I31" s="16"/>
      <c r="J31" s="16"/>
      <c r="K31" s="16"/>
      <c r="L31" s="16"/>
      <c r="M31" s="16"/>
      <c r="N31" s="16"/>
      <c r="O31" s="16"/>
      <c r="P31" s="16"/>
      <c r="Q31" s="147">
        <v>0</v>
      </c>
      <c r="R31" s="147">
        <v>0</v>
      </c>
      <c r="S31" s="147">
        <v>0</v>
      </c>
      <c r="T31" s="147">
        <v>0</v>
      </c>
      <c r="U31" s="147">
        <v>0</v>
      </c>
    </row>
    <row r="32" spans="1:21" x14ac:dyDescent="0.25">
      <c r="A32" s="29">
        <f>Table2[[#This Row],[Pathway Location (drop down menu)]]</f>
        <v>0</v>
      </c>
      <c r="B32" s="29">
        <f>Table2[[#This Row],[Pathway Name]]</f>
        <v>0</v>
      </c>
      <c r="C32" s="29">
        <f>Table2[[#This Row],[Career Cluster/Career Field (drop down menu)]]</f>
        <v>0</v>
      </c>
      <c r="D32" s="8"/>
      <c r="E32" s="8"/>
      <c r="F32" s="8"/>
      <c r="G32" s="8"/>
      <c r="H32" s="8"/>
      <c r="I32" s="8"/>
      <c r="J32" s="8"/>
      <c r="K32" s="8"/>
      <c r="L32" s="8"/>
      <c r="M32" s="8"/>
      <c r="N32" s="8"/>
      <c r="O32" s="8"/>
      <c r="P32" s="8"/>
      <c r="Q32" s="147">
        <v>0</v>
      </c>
      <c r="R32" s="147">
        <v>0</v>
      </c>
      <c r="S32" s="147">
        <v>0</v>
      </c>
      <c r="T32" s="147">
        <v>0</v>
      </c>
      <c r="U32" s="147">
        <v>0</v>
      </c>
    </row>
    <row r="33" spans="1:21" x14ac:dyDescent="0.25">
      <c r="A33" s="29">
        <f>Table2[[#This Row],[Pathway Location (drop down menu)]]</f>
        <v>0</v>
      </c>
      <c r="B33" s="29">
        <f>Table2[[#This Row],[Pathway Name]]</f>
        <v>0</v>
      </c>
      <c r="C33" s="29">
        <f>Table2[[#This Row],[Career Cluster/Career Field (drop down menu)]]</f>
        <v>0</v>
      </c>
      <c r="D33" s="8"/>
      <c r="E33" s="8"/>
      <c r="F33" s="8"/>
      <c r="G33" s="8"/>
      <c r="H33" s="8"/>
      <c r="I33" s="8"/>
      <c r="J33" s="8"/>
      <c r="K33" s="8"/>
      <c r="L33" s="8"/>
      <c r="M33" s="8"/>
      <c r="N33" s="8"/>
      <c r="O33" s="8"/>
      <c r="P33" s="8"/>
      <c r="Q33" s="147">
        <v>0</v>
      </c>
      <c r="R33" s="147">
        <v>0</v>
      </c>
      <c r="S33" s="147">
        <v>0</v>
      </c>
      <c r="T33" s="147">
        <v>0</v>
      </c>
      <c r="U33" s="147">
        <v>0</v>
      </c>
    </row>
    <row r="34" spans="1:21" x14ac:dyDescent="0.25">
      <c r="A34" s="29">
        <f>Table2[[#This Row],[Pathway Location (drop down menu)]]</f>
        <v>0</v>
      </c>
      <c r="B34" s="29">
        <f>Table2[[#This Row],[Pathway Name]]</f>
        <v>0</v>
      </c>
      <c r="C34" s="29">
        <f>Table2[[#This Row],[Career Cluster/Career Field (drop down menu)]]</f>
        <v>0</v>
      </c>
      <c r="D34" s="8"/>
      <c r="E34" s="8"/>
      <c r="F34" s="8"/>
      <c r="G34" s="8"/>
      <c r="H34" s="8"/>
      <c r="I34" s="8"/>
      <c r="J34" s="8"/>
      <c r="K34" s="8"/>
      <c r="L34" s="8"/>
      <c r="M34" s="8"/>
      <c r="N34" s="8"/>
      <c r="O34" s="8"/>
      <c r="P34" s="8"/>
      <c r="Q34" s="147">
        <v>0</v>
      </c>
      <c r="R34" s="147">
        <v>0</v>
      </c>
      <c r="S34" s="147">
        <v>0</v>
      </c>
      <c r="T34" s="147">
        <v>0</v>
      </c>
      <c r="U34" s="147">
        <v>0</v>
      </c>
    </row>
    <row r="35" spans="1:21" x14ac:dyDescent="0.25">
      <c r="A35" s="29">
        <f>Table2[[#This Row],[Pathway Location (drop down menu)]]</f>
        <v>0</v>
      </c>
      <c r="B35" s="29">
        <f>Table2[[#This Row],[Pathway Name]]</f>
        <v>0</v>
      </c>
      <c r="C35" s="29">
        <f>Table2[[#This Row],[Career Cluster/Career Field (drop down menu)]]</f>
        <v>0</v>
      </c>
      <c r="D35" s="8"/>
      <c r="E35" s="8"/>
      <c r="F35" s="8"/>
      <c r="G35" s="8"/>
      <c r="H35" s="8"/>
      <c r="I35" s="8"/>
      <c r="J35" s="8"/>
      <c r="K35" s="8"/>
      <c r="L35" s="8"/>
      <c r="M35" s="8"/>
      <c r="N35" s="8"/>
      <c r="O35" s="8"/>
      <c r="P35" s="8"/>
      <c r="Q35" s="147">
        <v>0</v>
      </c>
      <c r="R35" s="147">
        <v>0</v>
      </c>
      <c r="S35" s="147">
        <v>0</v>
      </c>
      <c r="T35" s="147">
        <v>0</v>
      </c>
      <c r="U35" s="147">
        <v>0</v>
      </c>
    </row>
    <row r="36" spans="1:21" x14ac:dyDescent="0.25">
      <c r="A36" s="29">
        <f>Table2[[#This Row],[Pathway Location (drop down menu)]]</f>
        <v>0</v>
      </c>
      <c r="B36" s="29">
        <f>Table2[[#This Row],[Pathway Name]]</f>
        <v>0</v>
      </c>
      <c r="C36" s="29">
        <f>Table2[[#This Row],[Career Cluster/Career Field (drop down menu)]]</f>
        <v>0</v>
      </c>
      <c r="D36" s="8"/>
      <c r="E36" s="8"/>
      <c r="F36" s="8"/>
      <c r="G36" s="8"/>
      <c r="H36" s="8"/>
      <c r="I36" s="8"/>
      <c r="J36" s="8"/>
      <c r="K36" s="8"/>
      <c r="L36" s="8"/>
      <c r="M36" s="8"/>
      <c r="N36" s="8"/>
      <c r="O36" s="8"/>
      <c r="P36" s="8"/>
      <c r="Q36" s="147">
        <v>0</v>
      </c>
      <c r="R36" s="147">
        <v>0</v>
      </c>
      <c r="S36" s="147">
        <v>0</v>
      </c>
      <c r="T36" s="147">
        <v>0</v>
      </c>
      <c r="U36" s="147">
        <v>0</v>
      </c>
    </row>
    <row r="37" spans="1:21" x14ac:dyDescent="0.25">
      <c r="A37" s="29">
        <f>Table2[[#This Row],[Pathway Location (drop down menu)]]</f>
        <v>0</v>
      </c>
      <c r="B37" s="29">
        <f>Table2[[#This Row],[Pathway Name]]</f>
        <v>0</v>
      </c>
      <c r="C37" s="29">
        <f>Table2[[#This Row],[Career Cluster/Career Field (drop down menu)]]</f>
        <v>0</v>
      </c>
      <c r="D37" s="8"/>
      <c r="E37" s="8"/>
      <c r="F37" s="8"/>
      <c r="G37" s="8"/>
      <c r="H37" s="8"/>
      <c r="I37" s="8"/>
      <c r="J37" s="8"/>
      <c r="K37" s="8"/>
      <c r="L37" s="8"/>
      <c r="M37" s="8"/>
      <c r="N37" s="8"/>
      <c r="O37" s="8"/>
      <c r="P37" s="8"/>
      <c r="Q37" s="147">
        <v>0</v>
      </c>
      <c r="R37" s="147">
        <v>0</v>
      </c>
      <c r="S37" s="147">
        <v>0</v>
      </c>
      <c r="T37" s="147">
        <v>0</v>
      </c>
      <c r="U37" s="147">
        <v>0</v>
      </c>
    </row>
    <row r="38" spans="1:21" x14ac:dyDescent="0.25">
      <c r="A38" s="29">
        <f>Table2[[#This Row],[Pathway Location (drop down menu)]]</f>
        <v>0</v>
      </c>
      <c r="B38" s="29">
        <f>Table2[[#This Row],[Pathway Name]]</f>
        <v>0</v>
      </c>
      <c r="C38" s="29">
        <f>Table2[[#This Row],[Career Cluster/Career Field (drop down menu)]]</f>
        <v>0</v>
      </c>
      <c r="D38" s="8"/>
      <c r="E38" s="8"/>
      <c r="F38" s="8"/>
      <c r="G38" s="8"/>
      <c r="H38" s="8"/>
      <c r="I38" s="8"/>
      <c r="J38" s="8"/>
      <c r="K38" s="8"/>
      <c r="L38" s="8"/>
      <c r="M38" s="8"/>
      <c r="N38" s="8"/>
      <c r="O38" s="8"/>
      <c r="P38" s="8"/>
      <c r="Q38" s="147">
        <v>0</v>
      </c>
      <c r="R38" s="147">
        <v>0</v>
      </c>
      <c r="S38" s="147">
        <v>0</v>
      </c>
      <c r="T38" s="147">
        <v>0</v>
      </c>
      <c r="U38" s="147">
        <v>0</v>
      </c>
    </row>
    <row r="39" spans="1:21" x14ac:dyDescent="0.25">
      <c r="A39" s="29">
        <f>Table2[[#This Row],[Pathway Location (drop down menu)]]</f>
        <v>0</v>
      </c>
      <c r="B39" s="29">
        <f>Table2[[#This Row],[Pathway Name]]</f>
        <v>0</v>
      </c>
      <c r="C39" s="29">
        <f>Table2[[#This Row],[Career Cluster/Career Field (drop down menu)]]</f>
        <v>0</v>
      </c>
      <c r="D39" s="8"/>
      <c r="E39" s="8"/>
      <c r="F39" s="8"/>
      <c r="G39" s="8"/>
      <c r="H39" s="8"/>
      <c r="I39" s="8"/>
      <c r="J39" s="8"/>
      <c r="K39" s="8"/>
      <c r="L39" s="8"/>
      <c r="M39" s="8"/>
      <c r="N39" s="8"/>
      <c r="O39" s="8"/>
      <c r="P39" s="8"/>
      <c r="Q39" s="147">
        <v>0</v>
      </c>
      <c r="R39" s="147">
        <v>0</v>
      </c>
      <c r="S39" s="147">
        <v>0</v>
      </c>
      <c r="T39" s="147">
        <v>0</v>
      </c>
      <c r="U39" s="147">
        <v>0</v>
      </c>
    </row>
    <row r="40" spans="1:21" x14ac:dyDescent="0.25">
      <c r="A40" s="29">
        <f>Table2[[#This Row],[Pathway Location (drop down menu)]]</f>
        <v>0</v>
      </c>
      <c r="B40" s="29">
        <f>Table2[[#This Row],[Pathway Name]]</f>
        <v>0</v>
      </c>
      <c r="C40" s="29">
        <f>Table2[[#This Row],[Career Cluster/Career Field (drop down menu)]]</f>
        <v>0</v>
      </c>
      <c r="D40" s="8"/>
      <c r="E40" s="8"/>
      <c r="F40" s="8"/>
      <c r="G40" s="8"/>
      <c r="H40" s="8"/>
      <c r="I40" s="8"/>
      <c r="J40" s="8"/>
      <c r="K40" s="8"/>
      <c r="L40" s="8"/>
      <c r="M40" s="8"/>
      <c r="N40" s="8"/>
      <c r="O40" s="8"/>
      <c r="P40" s="8"/>
      <c r="Q40" s="147">
        <v>0</v>
      </c>
      <c r="R40" s="147">
        <v>0</v>
      </c>
      <c r="S40" s="147">
        <v>0</v>
      </c>
      <c r="T40" s="147">
        <v>0</v>
      </c>
      <c r="U40" s="147">
        <v>0</v>
      </c>
    </row>
    <row r="41" spans="1:21" x14ac:dyDescent="0.25">
      <c r="A41" s="29">
        <f>Table2[[#This Row],[Pathway Location (drop down menu)]]</f>
        <v>0</v>
      </c>
      <c r="B41" s="29">
        <f>Table2[[#This Row],[Pathway Name]]</f>
        <v>0</v>
      </c>
      <c r="C41" s="29">
        <f>Table2[[#This Row],[Career Cluster/Career Field (drop down menu)]]</f>
        <v>0</v>
      </c>
      <c r="D41" s="8"/>
      <c r="E41" s="8"/>
      <c r="F41" s="8"/>
      <c r="G41" s="8"/>
      <c r="H41" s="8"/>
      <c r="I41" s="8"/>
      <c r="J41" s="8"/>
      <c r="K41" s="8"/>
      <c r="L41" s="8"/>
      <c r="M41" s="8"/>
      <c r="N41" s="8"/>
      <c r="O41" s="8"/>
      <c r="P41" s="8"/>
      <c r="Q41" s="147">
        <v>0</v>
      </c>
      <c r="R41" s="147">
        <v>0</v>
      </c>
      <c r="S41" s="147">
        <v>0</v>
      </c>
      <c r="T41" s="147">
        <v>0</v>
      </c>
      <c r="U41" s="147">
        <v>0</v>
      </c>
    </row>
    <row r="42" spans="1:21" x14ac:dyDescent="0.25">
      <c r="A42" s="29">
        <f>Table2[[#This Row],[Pathway Location (drop down menu)]]</f>
        <v>0</v>
      </c>
      <c r="B42" s="29">
        <f>Table2[[#This Row],[Pathway Name]]</f>
        <v>0</v>
      </c>
      <c r="C42" s="29">
        <f>Table2[[#This Row],[Career Cluster/Career Field (drop down menu)]]</f>
        <v>0</v>
      </c>
      <c r="D42" s="8"/>
      <c r="E42" s="8"/>
      <c r="F42" s="8"/>
      <c r="G42" s="8"/>
      <c r="H42" s="8"/>
      <c r="I42" s="8"/>
      <c r="J42" s="8"/>
      <c r="K42" s="8"/>
      <c r="L42" s="8"/>
      <c r="M42" s="8"/>
      <c r="N42" s="8"/>
      <c r="O42" s="8"/>
      <c r="P42" s="8"/>
      <c r="Q42" s="147">
        <v>0</v>
      </c>
      <c r="R42" s="147">
        <v>0</v>
      </c>
      <c r="S42" s="147">
        <v>0</v>
      </c>
      <c r="T42" s="147">
        <v>0</v>
      </c>
      <c r="U42" s="147">
        <v>0</v>
      </c>
    </row>
    <row r="43" spans="1:21" x14ac:dyDescent="0.25">
      <c r="A43" s="29">
        <f>Table2[[#This Row],[Pathway Location (drop down menu)]]</f>
        <v>0</v>
      </c>
      <c r="B43" s="29">
        <f>Table2[[#This Row],[Pathway Name]]</f>
        <v>0</v>
      </c>
      <c r="C43" s="29">
        <f>Table2[[#This Row],[Career Cluster/Career Field (drop down menu)]]</f>
        <v>0</v>
      </c>
      <c r="D43" s="8"/>
      <c r="E43" s="8"/>
      <c r="F43" s="8"/>
      <c r="G43" s="8"/>
      <c r="H43" s="8"/>
      <c r="I43" s="8"/>
      <c r="J43" s="8"/>
      <c r="K43" s="8"/>
      <c r="L43" s="8"/>
      <c r="M43" s="8"/>
      <c r="N43" s="8"/>
      <c r="O43" s="8"/>
      <c r="P43" s="8"/>
      <c r="Q43" s="147">
        <v>0</v>
      </c>
      <c r="R43" s="147">
        <v>0</v>
      </c>
      <c r="S43" s="147">
        <v>0</v>
      </c>
      <c r="T43" s="147">
        <v>0</v>
      </c>
      <c r="U43" s="147">
        <v>0</v>
      </c>
    </row>
    <row r="44" spans="1:21" x14ac:dyDescent="0.25">
      <c r="A44" s="29">
        <f>Table2[[#This Row],[Pathway Location (drop down menu)]]</f>
        <v>0</v>
      </c>
      <c r="B44" s="29">
        <f>Table2[[#This Row],[Pathway Name]]</f>
        <v>0</v>
      </c>
      <c r="C44" s="29">
        <f>Table2[[#This Row],[Career Cluster/Career Field (drop down menu)]]</f>
        <v>0</v>
      </c>
      <c r="D44" s="8"/>
      <c r="E44" s="8"/>
      <c r="F44" s="8"/>
      <c r="G44" s="8"/>
      <c r="H44" s="8"/>
      <c r="I44" s="8"/>
      <c r="J44" s="8"/>
      <c r="K44" s="8"/>
      <c r="L44" s="8"/>
      <c r="M44" s="8"/>
      <c r="N44" s="8"/>
      <c r="O44" s="8"/>
      <c r="P44" s="8"/>
      <c r="Q44" s="147">
        <v>0</v>
      </c>
      <c r="R44" s="147">
        <v>0</v>
      </c>
      <c r="S44" s="147">
        <v>0</v>
      </c>
      <c r="T44" s="147">
        <v>0</v>
      </c>
      <c r="U44" s="147">
        <v>0</v>
      </c>
    </row>
    <row r="45" spans="1:21" x14ac:dyDescent="0.25">
      <c r="A45" s="29">
        <f>Table2[[#This Row],[Pathway Location (drop down menu)]]</f>
        <v>0</v>
      </c>
      <c r="B45" s="29">
        <f>Table2[[#This Row],[Pathway Name]]</f>
        <v>0</v>
      </c>
      <c r="C45" s="29">
        <f>Table2[[#This Row],[Career Cluster/Career Field (drop down menu)]]</f>
        <v>0</v>
      </c>
      <c r="D45" s="8"/>
      <c r="E45" s="8"/>
      <c r="F45" s="8"/>
      <c r="G45" s="8"/>
      <c r="H45" s="8"/>
      <c r="I45" s="8"/>
      <c r="J45" s="8"/>
      <c r="K45" s="8"/>
      <c r="L45" s="8"/>
      <c r="M45" s="8"/>
      <c r="N45" s="8"/>
      <c r="O45" s="8"/>
      <c r="P45" s="8"/>
      <c r="Q45" s="147">
        <v>0</v>
      </c>
      <c r="R45" s="147">
        <v>0</v>
      </c>
      <c r="S45" s="147">
        <v>0</v>
      </c>
      <c r="T45" s="147">
        <v>0</v>
      </c>
      <c r="U45" s="147">
        <v>0</v>
      </c>
    </row>
    <row r="46" spans="1:21" x14ac:dyDescent="0.25">
      <c r="A46" s="29">
        <f>Table2[[#This Row],[Pathway Location (drop down menu)]]</f>
        <v>0</v>
      </c>
      <c r="B46" s="29">
        <f>Table2[[#This Row],[Pathway Name]]</f>
        <v>0</v>
      </c>
      <c r="C46" s="29">
        <f>Table2[[#This Row],[Career Cluster/Career Field (drop down menu)]]</f>
        <v>0</v>
      </c>
      <c r="D46" s="8"/>
      <c r="E46" s="8"/>
      <c r="F46" s="8"/>
      <c r="G46" s="8"/>
      <c r="H46" s="8"/>
      <c r="I46" s="8"/>
      <c r="J46" s="8"/>
      <c r="K46" s="8"/>
      <c r="L46" s="8"/>
      <c r="M46" s="8"/>
      <c r="N46" s="8"/>
      <c r="O46" s="8"/>
      <c r="P46" s="8"/>
      <c r="Q46" s="147">
        <v>0</v>
      </c>
      <c r="R46" s="147">
        <v>0</v>
      </c>
      <c r="S46" s="147">
        <v>0</v>
      </c>
      <c r="T46" s="147">
        <v>0</v>
      </c>
      <c r="U46" s="147">
        <v>0</v>
      </c>
    </row>
    <row r="47" spans="1:21" x14ac:dyDescent="0.25">
      <c r="A47" s="29">
        <f>Table2[[#This Row],[Pathway Location (drop down menu)]]</f>
        <v>0</v>
      </c>
      <c r="B47" s="29">
        <f>Table2[[#This Row],[Pathway Name]]</f>
        <v>0</v>
      </c>
      <c r="C47" s="29">
        <f>Table2[[#This Row],[Career Cluster/Career Field (drop down menu)]]</f>
        <v>0</v>
      </c>
      <c r="D47" s="8"/>
      <c r="E47" s="8"/>
      <c r="F47" s="8"/>
      <c r="G47" s="8"/>
      <c r="H47" s="8"/>
      <c r="I47" s="8"/>
      <c r="J47" s="8"/>
      <c r="K47" s="8"/>
      <c r="L47" s="8"/>
      <c r="M47" s="8"/>
      <c r="N47" s="8"/>
      <c r="O47" s="8"/>
      <c r="P47" s="8"/>
      <c r="Q47" s="147">
        <v>0</v>
      </c>
      <c r="R47" s="147">
        <v>0</v>
      </c>
      <c r="S47" s="147">
        <v>0</v>
      </c>
      <c r="T47" s="147">
        <v>0</v>
      </c>
      <c r="U47" s="147">
        <v>0</v>
      </c>
    </row>
    <row r="48" spans="1:21" x14ac:dyDescent="0.25">
      <c r="A48" s="29">
        <f>Table2[[#This Row],[Pathway Location (drop down menu)]]</f>
        <v>0</v>
      </c>
      <c r="B48" s="29">
        <f>Table2[[#This Row],[Pathway Name]]</f>
        <v>0</v>
      </c>
      <c r="C48" s="29">
        <f>Table2[[#This Row],[Career Cluster/Career Field (drop down menu)]]</f>
        <v>0</v>
      </c>
      <c r="D48" s="8"/>
      <c r="E48" s="8"/>
      <c r="F48" s="8"/>
      <c r="G48" s="8"/>
      <c r="H48" s="8"/>
      <c r="I48" s="8"/>
      <c r="J48" s="8"/>
      <c r="K48" s="8"/>
      <c r="L48" s="8"/>
      <c r="M48" s="8"/>
      <c r="N48" s="8"/>
      <c r="O48" s="8"/>
      <c r="P48" s="8"/>
      <c r="Q48" s="147">
        <v>0</v>
      </c>
      <c r="R48" s="147">
        <v>0</v>
      </c>
      <c r="S48" s="147">
        <v>0</v>
      </c>
      <c r="T48" s="147">
        <v>0</v>
      </c>
      <c r="U48" s="147">
        <v>0</v>
      </c>
    </row>
    <row r="49" spans="1:21" x14ac:dyDescent="0.25">
      <c r="A49" s="29">
        <f>Table2[[#This Row],[Pathway Location (drop down menu)]]</f>
        <v>0</v>
      </c>
      <c r="B49" s="29">
        <f>Table2[[#This Row],[Pathway Name]]</f>
        <v>0</v>
      </c>
      <c r="C49" s="29">
        <f>Table2[[#This Row],[Career Cluster/Career Field (drop down menu)]]</f>
        <v>0</v>
      </c>
      <c r="D49" s="8"/>
      <c r="E49" s="8"/>
      <c r="F49" s="8"/>
      <c r="G49" s="8"/>
      <c r="H49" s="8"/>
      <c r="I49" s="8"/>
      <c r="J49" s="8"/>
      <c r="K49" s="8"/>
      <c r="L49" s="8"/>
      <c r="M49" s="8"/>
      <c r="N49" s="8"/>
      <c r="O49" s="8"/>
      <c r="P49" s="8"/>
      <c r="Q49" s="147">
        <v>0</v>
      </c>
      <c r="R49" s="147">
        <v>0</v>
      </c>
      <c r="S49" s="147">
        <v>0</v>
      </c>
      <c r="T49" s="147">
        <v>0</v>
      </c>
      <c r="U49" s="147">
        <v>0</v>
      </c>
    </row>
    <row r="50" spans="1:21" x14ac:dyDescent="0.25">
      <c r="A50" s="29">
        <f>Table2[[#This Row],[Pathway Location (drop down menu)]]</f>
        <v>0</v>
      </c>
      <c r="B50" s="29">
        <f>Table2[[#This Row],[Pathway Name]]</f>
        <v>0</v>
      </c>
      <c r="C50" s="29">
        <f>Table2[[#This Row],[Career Cluster/Career Field (drop down menu)]]</f>
        <v>0</v>
      </c>
      <c r="D50" s="8"/>
      <c r="E50" s="8"/>
      <c r="F50" s="8"/>
      <c r="G50" s="8"/>
      <c r="H50" s="8"/>
      <c r="I50" s="8"/>
      <c r="J50" s="8"/>
      <c r="K50" s="8"/>
      <c r="L50" s="8"/>
      <c r="M50" s="8"/>
      <c r="N50" s="8"/>
      <c r="O50" s="8"/>
      <c r="P50" s="8"/>
      <c r="Q50" s="147">
        <v>0</v>
      </c>
      <c r="R50" s="147">
        <v>0</v>
      </c>
      <c r="S50" s="147">
        <v>0</v>
      </c>
      <c r="T50" s="147">
        <v>0</v>
      </c>
      <c r="U50" s="147">
        <v>0</v>
      </c>
    </row>
    <row r="51" spans="1:21" x14ac:dyDescent="0.25">
      <c r="A51" s="29">
        <f>Table2[[#This Row],[Pathway Location (drop down menu)]]</f>
        <v>0</v>
      </c>
      <c r="B51" s="29">
        <f>Table2[[#This Row],[Pathway Name]]</f>
        <v>0</v>
      </c>
      <c r="C51" s="29">
        <f>Table2[[#This Row],[Career Cluster/Career Field (drop down menu)]]</f>
        <v>0</v>
      </c>
      <c r="D51" s="8"/>
      <c r="E51" s="8"/>
      <c r="F51" s="8"/>
      <c r="G51" s="8"/>
      <c r="H51" s="8"/>
      <c r="I51" s="8"/>
      <c r="J51" s="8"/>
      <c r="K51" s="8"/>
      <c r="L51" s="8"/>
      <c r="M51" s="8"/>
      <c r="N51" s="8"/>
      <c r="O51" s="8"/>
      <c r="P51" s="8"/>
      <c r="Q51" s="147">
        <v>0</v>
      </c>
      <c r="R51" s="147">
        <v>0</v>
      </c>
      <c r="S51" s="147">
        <v>0</v>
      </c>
      <c r="T51" s="147">
        <v>0</v>
      </c>
      <c r="U51" s="147">
        <v>0</v>
      </c>
    </row>
    <row r="52" spans="1:21" x14ac:dyDescent="0.25">
      <c r="A52" s="29">
        <f>Table2[[#This Row],[Pathway Location (drop down menu)]]</f>
        <v>0</v>
      </c>
      <c r="B52" s="29">
        <f>Table2[[#This Row],[Pathway Name]]</f>
        <v>0</v>
      </c>
      <c r="C52" s="29">
        <f>Table2[[#This Row],[Career Cluster/Career Field (drop down menu)]]</f>
        <v>0</v>
      </c>
      <c r="D52" s="8"/>
      <c r="E52" s="8"/>
      <c r="F52" s="8"/>
      <c r="G52" s="8"/>
      <c r="H52" s="8"/>
      <c r="I52" s="8"/>
      <c r="J52" s="8"/>
      <c r="K52" s="8"/>
      <c r="L52" s="8"/>
      <c r="M52" s="8"/>
      <c r="N52" s="8"/>
      <c r="O52" s="8"/>
      <c r="P52" s="8"/>
      <c r="Q52" s="147">
        <v>0</v>
      </c>
      <c r="R52" s="147">
        <v>0</v>
      </c>
      <c r="S52" s="147">
        <v>0</v>
      </c>
      <c r="T52" s="147">
        <v>0</v>
      </c>
      <c r="U52" s="147">
        <v>0</v>
      </c>
    </row>
    <row r="53" spans="1:21" x14ac:dyDescent="0.25">
      <c r="A53" s="29">
        <f>Table2[[#This Row],[Pathway Location (drop down menu)]]</f>
        <v>0</v>
      </c>
      <c r="B53" s="29">
        <f>Table2[[#This Row],[Pathway Name]]</f>
        <v>0</v>
      </c>
      <c r="C53" s="29">
        <f>Table2[[#This Row],[Career Cluster/Career Field (drop down menu)]]</f>
        <v>0</v>
      </c>
      <c r="D53" s="8"/>
      <c r="E53" s="8"/>
      <c r="F53" s="8"/>
      <c r="G53" s="8"/>
      <c r="H53" s="8"/>
      <c r="I53" s="8"/>
      <c r="J53" s="8"/>
      <c r="K53" s="8"/>
      <c r="L53" s="8"/>
      <c r="M53" s="8"/>
      <c r="N53" s="8"/>
      <c r="O53" s="8"/>
      <c r="P53" s="8"/>
      <c r="Q53" s="147">
        <v>0</v>
      </c>
      <c r="R53" s="147">
        <v>0</v>
      </c>
      <c r="S53" s="147">
        <v>0</v>
      </c>
      <c r="T53" s="147">
        <v>0</v>
      </c>
      <c r="U53" s="147">
        <v>0</v>
      </c>
    </row>
    <row r="54" spans="1:21" x14ac:dyDescent="0.25">
      <c r="A54" s="29">
        <f>Table2[[#This Row],[Pathway Location (drop down menu)]]</f>
        <v>0</v>
      </c>
      <c r="B54" s="29">
        <f>Table2[[#This Row],[Pathway Name]]</f>
        <v>0</v>
      </c>
      <c r="C54" s="29">
        <f>Table2[[#This Row],[Career Cluster/Career Field (drop down menu)]]</f>
        <v>0</v>
      </c>
      <c r="D54" s="8"/>
      <c r="E54" s="8"/>
      <c r="F54" s="8"/>
      <c r="G54" s="8"/>
      <c r="H54" s="8"/>
      <c r="I54" s="8"/>
      <c r="J54" s="8"/>
      <c r="K54" s="8"/>
      <c r="L54" s="8"/>
      <c r="M54" s="8"/>
      <c r="N54" s="8"/>
      <c r="O54" s="8"/>
      <c r="P54" s="8"/>
      <c r="Q54" s="147">
        <v>0</v>
      </c>
      <c r="R54" s="147">
        <v>0</v>
      </c>
      <c r="S54" s="147">
        <v>0</v>
      </c>
      <c r="T54" s="147">
        <v>0</v>
      </c>
      <c r="U54" s="147">
        <v>0</v>
      </c>
    </row>
    <row r="55" spans="1:21" x14ac:dyDescent="0.25">
      <c r="A55" s="29">
        <f>Table2[[#This Row],[Pathway Location (drop down menu)]]</f>
        <v>0</v>
      </c>
      <c r="B55" s="29">
        <f>Table2[[#This Row],[Pathway Name]]</f>
        <v>0</v>
      </c>
      <c r="C55" s="29">
        <f>Table2[[#This Row],[Career Cluster/Career Field (drop down menu)]]</f>
        <v>0</v>
      </c>
      <c r="D55" s="8"/>
      <c r="E55" s="8"/>
      <c r="F55" s="8"/>
      <c r="G55" s="8"/>
      <c r="H55" s="8"/>
      <c r="I55" s="8"/>
      <c r="J55" s="8"/>
      <c r="K55" s="8"/>
      <c r="L55" s="8"/>
      <c r="M55" s="8"/>
      <c r="N55" s="8"/>
      <c r="O55" s="8"/>
      <c r="P55" s="8"/>
      <c r="Q55" s="147">
        <v>0</v>
      </c>
      <c r="R55" s="147">
        <v>0</v>
      </c>
      <c r="S55" s="147">
        <v>0</v>
      </c>
      <c r="T55" s="147">
        <v>0</v>
      </c>
      <c r="U55" s="147">
        <v>0</v>
      </c>
    </row>
    <row r="56" spans="1:21" x14ac:dyDescent="0.25">
      <c r="A56" s="29">
        <f>Table2[[#This Row],[Pathway Location (drop down menu)]]</f>
        <v>0</v>
      </c>
      <c r="B56" s="29">
        <f>Table2[[#This Row],[Pathway Name]]</f>
        <v>0</v>
      </c>
      <c r="C56" s="29">
        <f>Table2[[#This Row],[Career Cluster/Career Field (drop down menu)]]</f>
        <v>0</v>
      </c>
      <c r="D56" s="8"/>
      <c r="E56" s="8"/>
      <c r="F56" s="8"/>
      <c r="G56" s="8"/>
      <c r="H56" s="8"/>
      <c r="I56" s="8"/>
      <c r="J56" s="8"/>
      <c r="K56" s="8"/>
      <c r="L56" s="8"/>
      <c r="M56" s="8"/>
      <c r="N56" s="8"/>
      <c r="O56" s="8"/>
      <c r="P56" s="8"/>
      <c r="Q56" s="147">
        <v>0</v>
      </c>
      <c r="R56" s="147">
        <v>0</v>
      </c>
      <c r="S56" s="147">
        <v>0</v>
      </c>
      <c r="T56" s="147">
        <v>0</v>
      </c>
      <c r="U56" s="147">
        <v>0</v>
      </c>
    </row>
    <row r="57" spans="1:21" x14ac:dyDescent="0.25">
      <c r="A57" s="29">
        <f>Table2[[#This Row],[Pathway Location (drop down menu)]]</f>
        <v>0</v>
      </c>
      <c r="B57" s="29">
        <f>Table2[[#This Row],[Pathway Name]]</f>
        <v>0</v>
      </c>
      <c r="C57" s="29">
        <f>Table2[[#This Row],[Career Cluster/Career Field (drop down menu)]]</f>
        <v>0</v>
      </c>
      <c r="D57" s="8"/>
      <c r="E57" s="8"/>
      <c r="F57" s="8"/>
      <c r="G57" s="8"/>
      <c r="H57" s="8"/>
      <c r="I57" s="8"/>
      <c r="J57" s="8"/>
      <c r="K57" s="8"/>
      <c r="L57" s="8"/>
      <c r="M57" s="8"/>
      <c r="N57" s="8"/>
      <c r="O57" s="8"/>
      <c r="P57" s="8"/>
      <c r="Q57" s="147">
        <v>0</v>
      </c>
      <c r="R57" s="147">
        <v>0</v>
      </c>
      <c r="S57" s="147">
        <v>0</v>
      </c>
      <c r="T57" s="147">
        <v>0</v>
      </c>
      <c r="U57" s="147">
        <v>0</v>
      </c>
    </row>
    <row r="58" spans="1:21" x14ac:dyDescent="0.25">
      <c r="A58" s="29">
        <f>Table2[[#This Row],[Pathway Location (drop down menu)]]</f>
        <v>0</v>
      </c>
      <c r="B58" s="29">
        <f>Table2[[#This Row],[Pathway Name]]</f>
        <v>0</v>
      </c>
      <c r="C58" s="29">
        <f>Table2[[#This Row],[Career Cluster/Career Field (drop down menu)]]</f>
        <v>0</v>
      </c>
      <c r="D58" s="8"/>
      <c r="E58" s="8"/>
      <c r="F58" s="8"/>
      <c r="G58" s="8"/>
      <c r="H58" s="8"/>
      <c r="I58" s="8"/>
      <c r="J58" s="8"/>
      <c r="K58" s="8"/>
      <c r="L58" s="8"/>
      <c r="M58" s="8"/>
      <c r="N58" s="8"/>
      <c r="O58" s="8"/>
      <c r="P58" s="8"/>
      <c r="Q58" s="147">
        <v>0</v>
      </c>
      <c r="R58" s="147">
        <v>0</v>
      </c>
      <c r="S58" s="147">
        <v>0</v>
      </c>
      <c r="T58" s="147">
        <v>0</v>
      </c>
      <c r="U58" s="147">
        <v>0</v>
      </c>
    </row>
    <row r="59" spans="1:21" x14ac:dyDescent="0.25">
      <c r="A59" s="29">
        <f>Table2[[#This Row],[Pathway Location (drop down menu)]]</f>
        <v>0</v>
      </c>
      <c r="B59" s="29">
        <f>Table2[[#This Row],[Pathway Name]]</f>
        <v>0</v>
      </c>
      <c r="C59" s="29">
        <f>Table2[[#This Row],[Career Cluster/Career Field (drop down menu)]]</f>
        <v>0</v>
      </c>
      <c r="D59" s="8"/>
      <c r="E59" s="8"/>
      <c r="F59" s="8"/>
      <c r="G59" s="8"/>
      <c r="H59" s="8"/>
      <c r="I59" s="8"/>
      <c r="J59" s="8"/>
      <c r="K59" s="8"/>
      <c r="L59" s="8"/>
      <c r="M59" s="8"/>
      <c r="N59" s="8"/>
      <c r="O59" s="8"/>
      <c r="P59" s="8"/>
      <c r="Q59" s="147">
        <v>0</v>
      </c>
      <c r="R59" s="147">
        <v>0</v>
      </c>
      <c r="S59" s="147">
        <v>0</v>
      </c>
      <c r="T59" s="147">
        <v>0</v>
      </c>
      <c r="U59" s="147">
        <v>0</v>
      </c>
    </row>
    <row r="60" spans="1:21" x14ac:dyDescent="0.25">
      <c r="A60" s="29">
        <f>Table2[[#This Row],[Pathway Location (drop down menu)]]</f>
        <v>0</v>
      </c>
      <c r="B60" s="29">
        <f>Table2[[#This Row],[Pathway Name]]</f>
        <v>0</v>
      </c>
      <c r="C60" s="29">
        <f>Table2[[#This Row],[Career Cluster/Career Field (drop down menu)]]</f>
        <v>0</v>
      </c>
      <c r="D60" s="8"/>
      <c r="E60" s="8"/>
      <c r="F60" s="8"/>
      <c r="G60" s="8"/>
      <c r="H60" s="8"/>
      <c r="I60" s="8"/>
      <c r="J60" s="8"/>
      <c r="K60" s="8"/>
      <c r="L60" s="8"/>
      <c r="M60" s="8"/>
      <c r="N60" s="8"/>
      <c r="O60" s="8"/>
      <c r="P60" s="8"/>
      <c r="Q60" s="147">
        <v>0</v>
      </c>
      <c r="R60" s="147">
        <v>0</v>
      </c>
      <c r="S60" s="147">
        <v>0</v>
      </c>
      <c r="T60" s="147">
        <v>0</v>
      </c>
      <c r="U60" s="147">
        <v>0</v>
      </c>
    </row>
    <row r="61" spans="1:21" x14ac:dyDescent="0.25">
      <c r="A61" s="29">
        <f>Table2[[#This Row],[Pathway Location (drop down menu)]]</f>
        <v>0</v>
      </c>
      <c r="B61" s="29">
        <f>Table2[[#This Row],[Pathway Name]]</f>
        <v>0</v>
      </c>
      <c r="C61" s="29">
        <f>Table2[[#This Row],[Career Cluster/Career Field (drop down menu)]]</f>
        <v>0</v>
      </c>
      <c r="D61" s="8"/>
      <c r="E61" s="8"/>
      <c r="F61" s="8"/>
      <c r="G61" s="8"/>
      <c r="H61" s="8"/>
      <c r="I61" s="8"/>
      <c r="J61" s="8"/>
      <c r="K61" s="8"/>
      <c r="L61" s="8"/>
      <c r="M61" s="8"/>
      <c r="N61" s="8"/>
      <c r="O61" s="8"/>
      <c r="P61" s="8"/>
      <c r="Q61" s="147">
        <v>0</v>
      </c>
      <c r="R61" s="147">
        <v>0</v>
      </c>
      <c r="S61" s="147">
        <v>0</v>
      </c>
      <c r="T61" s="147">
        <v>0</v>
      </c>
      <c r="U61" s="147">
        <v>0</v>
      </c>
    </row>
    <row r="62" spans="1:21" x14ac:dyDescent="0.25">
      <c r="A62" s="29">
        <f>Table2[[#This Row],[Pathway Location (drop down menu)]]</f>
        <v>0</v>
      </c>
      <c r="B62" s="29">
        <f>Table2[[#This Row],[Pathway Name]]</f>
        <v>0</v>
      </c>
      <c r="C62" s="29">
        <f>Table2[[#This Row],[Career Cluster/Career Field (drop down menu)]]</f>
        <v>0</v>
      </c>
      <c r="D62" s="8"/>
      <c r="E62" s="8"/>
      <c r="F62" s="8"/>
      <c r="G62" s="8"/>
      <c r="H62" s="8"/>
      <c r="I62" s="8"/>
      <c r="J62" s="8"/>
      <c r="K62" s="8"/>
      <c r="L62" s="8"/>
      <c r="M62" s="8"/>
      <c r="N62" s="8"/>
      <c r="O62" s="8"/>
      <c r="P62" s="8"/>
      <c r="Q62" s="147">
        <v>0</v>
      </c>
      <c r="R62" s="147">
        <v>0</v>
      </c>
      <c r="S62" s="147">
        <v>0</v>
      </c>
      <c r="T62" s="147">
        <v>0</v>
      </c>
      <c r="U62" s="147">
        <v>0</v>
      </c>
    </row>
    <row r="63" spans="1:21" x14ac:dyDescent="0.25">
      <c r="A63" s="29">
        <f>Table2[[#This Row],[Pathway Location (drop down menu)]]</f>
        <v>0</v>
      </c>
      <c r="B63" s="29">
        <f>Table2[[#This Row],[Pathway Name]]</f>
        <v>0</v>
      </c>
      <c r="C63" s="29">
        <f>Table2[[#This Row],[Career Cluster/Career Field (drop down menu)]]</f>
        <v>0</v>
      </c>
      <c r="D63" s="8"/>
      <c r="E63" s="8"/>
      <c r="F63" s="8"/>
      <c r="G63" s="8"/>
      <c r="H63" s="8"/>
      <c r="I63" s="8"/>
      <c r="J63" s="8"/>
      <c r="K63" s="8"/>
      <c r="L63" s="8"/>
      <c r="M63" s="8"/>
      <c r="N63" s="8"/>
      <c r="O63" s="8"/>
      <c r="P63" s="8"/>
      <c r="Q63" s="147">
        <v>0</v>
      </c>
      <c r="R63" s="147">
        <v>0</v>
      </c>
      <c r="S63" s="147">
        <v>0</v>
      </c>
      <c r="T63" s="147">
        <v>0</v>
      </c>
      <c r="U63" s="147">
        <v>0</v>
      </c>
    </row>
    <row r="64" spans="1:21" x14ac:dyDescent="0.25">
      <c r="A64" s="29">
        <f>Table2[[#This Row],[Pathway Location (drop down menu)]]</f>
        <v>0</v>
      </c>
      <c r="B64" s="29">
        <f>Table2[[#This Row],[Pathway Name]]</f>
        <v>0</v>
      </c>
      <c r="C64" s="29">
        <f>Table2[[#This Row],[Career Cluster/Career Field (drop down menu)]]</f>
        <v>0</v>
      </c>
      <c r="D64" s="8"/>
      <c r="E64" s="8"/>
      <c r="F64" s="8"/>
      <c r="G64" s="8"/>
      <c r="H64" s="8"/>
      <c r="I64" s="8"/>
      <c r="J64" s="8"/>
      <c r="K64" s="8"/>
      <c r="L64" s="8"/>
      <c r="M64" s="8"/>
      <c r="N64" s="8"/>
      <c r="O64" s="8"/>
      <c r="P64" s="8"/>
      <c r="Q64" s="147">
        <v>0</v>
      </c>
      <c r="R64" s="147">
        <v>0</v>
      </c>
      <c r="S64" s="147">
        <v>0</v>
      </c>
      <c r="T64" s="147">
        <v>0</v>
      </c>
      <c r="U64" s="147">
        <v>0</v>
      </c>
    </row>
    <row r="65" spans="1:21" x14ac:dyDescent="0.25">
      <c r="A65" s="29">
        <f>Table2[[#This Row],[Pathway Location (drop down menu)]]</f>
        <v>0</v>
      </c>
      <c r="B65" s="29">
        <f>Table2[[#This Row],[Pathway Name]]</f>
        <v>0</v>
      </c>
      <c r="C65" s="29">
        <f>Table2[[#This Row],[Career Cluster/Career Field (drop down menu)]]</f>
        <v>0</v>
      </c>
      <c r="D65" s="8"/>
      <c r="E65" s="8"/>
      <c r="F65" s="8"/>
      <c r="G65" s="8"/>
      <c r="H65" s="8"/>
      <c r="I65" s="8"/>
      <c r="J65" s="8"/>
      <c r="K65" s="8"/>
      <c r="L65" s="8"/>
      <c r="M65" s="8"/>
      <c r="N65" s="8"/>
      <c r="O65" s="8"/>
      <c r="P65" s="8"/>
      <c r="Q65" s="147">
        <v>0</v>
      </c>
      <c r="R65" s="147">
        <v>0</v>
      </c>
      <c r="S65" s="147">
        <v>0</v>
      </c>
      <c r="T65" s="147">
        <v>0</v>
      </c>
      <c r="U65" s="147">
        <v>0</v>
      </c>
    </row>
    <row r="66" spans="1:21" x14ac:dyDescent="0.25">
      <c r="A66" s="29">
        <f>Table2[[#This Row],[Pathway Location (drop down menu)]]</f>
        <v>0</v>
      </c>
      <c r="B66" s="29">
        <f>Table2[[#This Row],[Pathway Name]]</f>
        <v>0</v>
      </c>
      <c r="C66" s="29">
        <f>Table2[[#This Row],[Career Cluster/Career Field (drop down menu)]]</f>
        <v>0</v>
      </c>
      <c r="D66" s="8"/>
      <c r="E66" s="8"/>
      <c r="F66" s="8"/>
      <c r="G66" s="8"/>
      <c r="H66" s="8"/>
      <c r="I66" s="8"/>
      <c r="J66" s="8"/>
      <c r="K66" s="8"/>
      <c r="L66" s="8"/>
      <c r="M66" s="8"/>
      <c r="N66" s="8"/>
      <c r="O66" s="8"/>
      <c r="P66" s="8"/>
      <c r="Q66" s="147">
        <v>0</v>
      </c>
      <c r="R66" s="147">
        <v>0</v>
      </c>
      <c r="S66" s="147">
        <v>0</v>
      </c>
      <c r="T66" s="147">
        <v>0</v>
      </c>
      <c r="U66" s="147">
        <v>0</v>
      </c>
    </row>
    <row r="67" spans="1:21" x14ac:dyDescent="0.25">
      <c r="A67" s="29">
        <f>Table2[[#This Row],[Pathway Location (drop down menu)]]</f>
        <v>0</v>
      </c>
      <c r="B67" s="29">
        <f>Table2[[#This Row],[Pathway Name]]</f>
        <v>0</v>
      </c>
      <c r="C67" s="29">
        <f>Table2[[#This Row],[Career Cluster/Career Field (drop down menu)]]</f>
        <v>0</v>
      </c>
      <c r="D67" s="8"/>
      <c r="E67" s="8"/>
      <c r="F67" s="8"/>
      <c r="G67" s="8"/>
      <c r="H67" s="8"/>
      <c r="I67" s="8"/>
      <c r="J67" s="8"/>
      <c r="K67" s="8"/>
      <c r="L67" s="8"/>
      <c r="M67" s="8"/>
      <c r="N67" s="8"/>
      <c r="O67" s="8"/>
      <c r="P67" s="8"/>
      <c r="Q67" s="147">
        <v>0</v>
      </c>
      <c r="R67" s="147">
        <v>0</v>
      </c>
      <c r="S67" s="147">
        <v>0</v>
      </c>
      <c r="T67" s="147">
        <v>0</v>
      </c>
      <c r="U67" s="147">
        <v>0</v>
      </c>
    </row>
    <row r="68" spans="1:21" x14ac:dyDescent="0.25">
      <c r="A68" s="29">
        <f>Table2[[#This Row],[Pathway Location (drop down menu)]]</f>
        <v>0</v>
      </c>
      <c r="B68" s="29">
        <f>Table2[[#This Row],[Pathway Name]]</f>
        <v>0</v>
      </c>
      <c r="C68" s="29">
        <f>Table2[[#This Row],[Career Cluster/Career Field (drop down menu)]]</f>
        <v>0</v>
      </c>
      <c r="D68" s="8"/>
      <c r="E68" s="8"/>
      <c r="F68" s="8"/>
      <c r="G68" s="8"/>
      <c r="H68" s="8"/>
      <c r="I68" s="8"/>
      <c r="J68" s="8"/>
      <c r="K68" s="8"/>
      <c r="L68" s="8"/>
      <c r="M68" s="8"/>
      <c r="N68" s="8"/>
      <c r="O68" s="8"/>
      <c r="P68" s="8"/>
      <c r="Q68" s="147">
        <v>0</v>
      </c>
      <c r="R68" s="147">
        <v>0</v>
      </c>
      <c r="S68" s="147">
        <v>0</v>
      </c>
      <c r="T68" s="147">
        <v>0</v>
      </c>
      <c r="U68" s="147">
        <v>0</v>
      </c>
    </row>
    <row r="69" spans="1:21" x14ac:dyDescent="0.25">
      <c r="A69" s="29">
        <f>Table2[[#This Row],[Pathway Location (drop down menu)]]</f>
        <v>0</v>
      </c>
      <c r="B69" s="29">
        <f>Table2[[#This Row],[Pathway Name]]</f>
        <v>0</v>
      </c>
      <c r="C69" s="29">
        <f>Table2[[#This Row],[Career Cluster/Career Field (drop down menu)]]</f>
        <v>0</v>
      </c>
      <c r="D69" s="8"/>
      <c r="E69" s="8"/>
      <c r="F69" s="8"/>
      <c r="G69" s="8"/>
      <c r="H69" s="8"/>
      <c r="I69" s="8"/>
      <c r="J69" s="8"/>
      <c r="K69" s="8"/>
      <c r="L69" s="8"/>
      <c r="M69" s="8"/>
      <c r="N69" s="8"/>
      <c r="O69" s="8"/>
      <c r="P69" s="8"/>
      <c r="Q69" s="147">
        <v>0</v>
      </c>
      <c r="R69" s="147">
        <v>0</v>
      </c>
      <c r="S69" s="147">
        <v>0</v>
      </c>
      <c r="T69" s="147">
        <v>0</v>
      </c>
      <c r="U69" s="147">
        <v>0</v>
      </c>
    </row>
    <row r="70" spans="1:21" x14ac:dyDescent="0.25">
      <c r="A70" s="29">
        <f>Table2[[#This Row],[Pathway Location (drop down menu)]]</f>
        <v>0</v>
      </c>
      <c r="B70" s="29">
        <f>Table2[[#This Row],[Pathway Name]]</f>
        <v>0</v>
      </c>
      <c r="C70" s="29">
        <f>Table2[[#This Row],[Career Cluster/Career Field (drop down menu)]]</f>
        <v>0</v>
      </c>
      <c r="D70" s="8"/>
      <c r="E70" s="8"/>
      <c r="F70" s="8"/>
      <c r="G70" s="8"/>
      <c r="H70" s="8"/>
      <c r="I70" s="8"/>
      <c r="J70" s="8"/>
      <c r="K70" s="8"/>
      <c r="L70" s="8"/>
      <c r="M70" s="8"/>
      <c r="N70" s="8"/>
      <c r="O70" s="8"/>
      <c r="P70" s="8"/>
      <c r="Q70" s="147">
        <v>0</v>
      </c>
      <c r="R70" s="147">
        <v>0</v>
      </c>
      <c r="S70" s="147">
        <v>0</v>
      </c>
      <c r="T70" s="147">
        <v>0</v>
      </c>
      <c r="U70" s="147">
        <v>0</v>
      </c>
    </row>
    <row r="71" spans="1:21" x14ac:dyDescent="0.25">
      <c r="A71" s="29">
        <f>Table2[[#This Row],[Pathway Location (drop down menu)]]</f>
        <v>0</v>
      </c>
      <c r="B71" s="29">
        <f>Table2[[#This Row],[Pathway Name]]</f>
        <v>0</v>
      </c>
      <c r="C71" s="29">
        <f>Table2[[#This Row],[Career Cluster/Career Field (drop down menu)]]</f>
        <v>0</v>
      </c>
      <c r="D71" s="8"/>
      <c r="E71" s="8"/>
      <c r="F71" s="8"/>
      <c r="G71" s="8"/>
      <c r="H71" s="8"/>
      <c r="I71" s="8"/>
      <c r="J71" s="8"/>
      <c r="K71" s="8"/>
      <c r="L71" s="8"/>
      <c r="M71" s="8"/>
      <c r="N71" s="8"/>
      <c r="O71" s="8"/>
      <c r="P71" s="8"/>
      <c r="Q71" s="147">
        <v>0</v>
      </c>
      <c r="R71" s="147">
        <v>0</v>
      </c>
      <c r="S71" s="147">
        <v>0</v>
      </c>
      <c r="T71" s="147">
        <v>0</v>
      </c>
      <c r="U71" s="147">
        <v>0</v>
      </c>
    </row>
    <row r="72" spans="1:21" x14ac:dyDescent="0.25">
      <c r="A72" s="29">
        <f>Table2[[#This Row],[Pathway Location (drop down menu)]]</f>
        <v>0</v>
      </c>
      <c r="B72" s="29">
        <f>Table2[[#This Row],[Pathway Name]]</f>
        <v>0</v>
      </c>
      <c r="C72" s="29">
        <f>Table2[[#This Row],[Career Cluster/Career Field (drop down menu)]]</f>
        <v>0</v>
      </c>
      <c r="D72" s="8"/>
      <c r="E72" s="8"/>
      <c r="F72" s="8"/>
      <c r="G72" s="8"/>
      <c r="H72" s="8"/>
      <c r="I72" s="8"/>
      <c r="J72" s="8"/>
      <c r="K72" s="8"/>
      <c r="L72" s="8"/>
      <c r="M72" s="8"/>
      <c r="N72" s="8"/>
      <c r="O72" s="8"/>
      <c r="P72" s="8"/>
      <c r="Q72" s="147">
        <v>0</v>
      </c>
      <c r="R72" s="147">
        <v>0</v>
      </c>
      <c r="S72" s="147">
        <v>0</v>
      </c>
      <c r="T72" s="147">
        <v>0</v>
      </c>
      <c r="U72" s="147">
        <v>0</v>
      </c>
    </row>
    <row r="73" spans="1:21" x14ac:dyDescent="0.25">
      <c r="A73" s="29">
        <f>Table2[[#This Row],[Pathway Location (drop down menu)]]</f>
        <v>0</v>
      </c>
      <c r="B73" s="29">
        <f>Table2[[#This Row],[Pathway Name]]</f>
        <v>0</v>
      </c>
      <c r="C73" s="29">
        <f>Table2[[#This Row],[Career Cluster/Career Field (drop down menu)]]</f>
        <v>0</v>
      </c>
      <c r="D73" s="8"/>
      <c r="E73" s="8"/>
      <c r="F73" s="8"/>
      <c r="G73" s="8"/>
      <c r="H73" s="8"/>
      <c r="I73" s="8"/>
      <c r="J73" s="8"/>
      <c r="K73" s="8"/>
      <c r="L73" s="8"/>
      <c r="M73" s="8"/>
      <c r="N73" s="8"/>
      <c r="O73" s="8"/>
      <c r="P73" s="8"/>
      <c r="Q73" s="147">
        <v>0</v>
      </c>
      <c r="R73" s="147">
        <v>0</v>
      </c>
      <c r="S73" s="147">
        <v>0</v>
      </c>
      <c r="T73" s="147">
        <v>0</v>
      </c>
      <c r="U73" s="147">
        <v>0</v>
      </c>
    </row>
    <row r="74" spans="1:21" x14ac:dyDescent="0.25">
      <c r="A74" s="29">
        <f>Table2[[#This Row],[Pathway Location (drop down menu)]]</f>
        <v>0</v>
      </c>
      <c r="B74" s="29">
        <f>Table2[[#This Row],[Pathway Name]]</f>
        <v>0</v>
      </c>
      <c r="C74" s="29">
        <f>Table2[[#This Row],[Career Cluster/Career Field (drop down menu)]]</f>
        <v>0</v>
      </c>
      <c r="D74" s="8"/>
      <c r="E74" s="8"/>
      <c r="F74" s="8"/>
      <c r="G74" s="8"/>
      <c r="H74" s="8"/>
      <c r="I74" s="8"/>
      <c r="J74" s="8"/>
      <c r="K74" s="8"/>
      <c r="L74" s="8"/>
      <c r="M74" s="8"/>
      <c r="N74" s="8"/>
      <c r="O74" s="8"/>
      <c r="P74" s="8"/>
      <c r="Q74" s="147">
        <v>0</v>
      </c>
      <c r="R74" s="147">
        <v>0</v>
      </c>
      <c r="S74" s="147">
        <v>0</v>
      </c>
      <c r="T74" s="147">
        <v>0</v>
      </c>
      <c r="U74" s="147">
        <v>0</v>
      </c>
    </row>
    <row r="75" spans="1:21" x14ac:dyDescent="0.25">
      <c r="A75" s="29">
        <f>Table2[[#This Row],[Pathway Location (drop down menu)]]</f>
        <v>0</v>
      </c>
      <c r="B75" s="29">
        <f>Table2[[#This Row],[Pathway Name]]</f>
        <v>0</v>
      </c>
      <c r="C75" s="29">
        <f>Table2[[#This Row],[Career Cluster/Career Field (drop down menu)]]</f>
        <v>0</v>
      </c>
      <c r="D75" s="8"/>
      <c r="E75" s="8"/>
      <c r="F75" s="8"/>
      <c r="G75" s="8"/>
      <c r="H75" s="8"/>
      <c r="I75" s="8"/>
      <c r="J75" s="8"/>
      <c r="K75" s="8"/>
      <c r="L75" s="8"/>
      <c r="M75" s="8"/>
      <c r="N75" s="8"/>
      <c r="O75" s="8"/>
      <c r="P75" s="8"/>
      <c r="Q75" s="147">
        <v>0</v>
      </c>
      <c r="R75" s="147">
        <v>0</v>
      </c>
      <c r="S75" s="147">
        <v>0</v>
      </c>
      <c r="T75" s="147">
        <v>0</v>
      </c>
      <c r="U75" s="147">
        <v>0</v>
      </c>
    </row>
    <row r="76" spans="1:21" x14ac:dyDescent="0.25">
      <c r="A76" s="29">
        <f>Table2[[#This Row],[Pathway Location (drop down menu)]]</f>
        <v>0</v>
      </c>
      <c r="B76" s="29">
        <f>Table2[[#This Row],[Pathway Name]]</f>
        <v>0</v>
      </c>
      <c r="C76" s="29">
        <f>Table2[[#This Row],[Career Cluster/Career Field (drop down menu)]]</f>
        <v>0</v>
      </c>
      <c r="D76" s="8"/>
      <c r="E76" s="8"/>
      <c r="F76" s="8"/>
      <c r="G76" s="8"/>
      <c r="H76" s="8"/>
      <c r="I76" s="8"/>
      <c r="J76" s="8"/>
      <c r="K76" s="8"/>
      <c r="L76" s="8"/>
      <c r="M76" s="8"/>
      <c r="N76" s="8"/>
      <c r="O76" s="8"/>
      <c r="P76" s="8"/>
      <c r="Q76" s="147">
        <v>0</v>
      </c>
      <c r="R76" s="147">
        <v>0</v>
      </c>
      <c r="S76" s="147">
        <v>0</v>
      </c>
      <c r="T76" s="147">
        <v>0</v>
      </c>
      <c r="U76" s="147">
        <v>0</v>
      </c>
    </row>
    <row r="77" spans="1:21" x14ac:dyDescent="0.25">
      <c r="A77" s="29">
        <f>Table2[[#This Row],[Pathway Location (drop down menu)]]</f>
        <v>0</v>
      </c>
      <c r="B77" s="29">
        <f>Table2[[#This Row],[Pathway Name]]</f>
        <v>0</v>
      </c>
      <c r="C77" s="29">
        <f>Table2[[#This Row],[Career Cluster/Career Field (drop down menu)]]</f>
        <v>0</v>
      </c>
      <c r="D77" s="8"/>
      <c r="E77" s="8"/>
      <c r="F77" s="8"/>
      <c r="G77" s="8"/>
      <c r="H77" s="8"/>
      <c r="I77" s="8"/>
      <c r="J77" s="8"/>
      <c r="K77" s="8"/>
      <c r="L77" s="8"/>
      <c r="M77" s="8"/>
      <c r="N77" s="8"/>
      <c r="O77" s="8"/>
      <c r="P77" s="8"/>
      <c r="Q77" s="147">
        <v>0</v>
      </c>
      <c r="R77" s="147">
        <v>0</v>
      </c>
      <c r="S77" s="147">
        <v>0</v>
      </c>
      <c r="T77" s="147">
        <v>0</v>
      </c>
      <c r="U77" s="147">
        <v>0</v>
      </c>
    </row>
    <row r="78" spans="1:21" x14ac:dyDescent="0.25">
      <c r="A78" s="29">
        <f>Table2[[#This Row],[Pathway Location (drop down menu)]]</f>
        <v>0</v>
      </c>
      <c r="B78" s="29">
        <f>Table2[[#This Row],[Pathway Name]]</f>
        <v>0</v>
      </c>
      <c r="C78" s="29">
        <f>Table2[[#This Row],[Career Cluster/Career Field (drop down menu)]]</f>
        <v>0</v>
      </c>
      <c r="D78" s="8"/>
      <c r="E78" s="8"/>
      <c r="F78" s="8"/>
      <c r="G78" s="8"/>
      <c r="H78" s="8"/>
      <c r="I78" s="8"/>
      <c r="J78" s="8"/>
      <c r="K78" s="8"/>
      <c r="L78" s="8"/>
      <c r="M78" s="8"/>
      <c r="N78" s="8"/>
      <c r="O78" s="8"/>
      <c r="P78" s="8"/>
      <c r="Q78" s="147">
        <v>0</v>
      </c>
      <c r="R78" s="147">
        <v>0</v>
      </c>
      <c r="S78" s="147">
        <v>0</v>
      </c>
      <c r="T78" s="147">
        <v>0</v>
      </c>
      <c r="U78" s="147">
        <v>0</v>
      </c>
    </row>
    <row r="79" spans="1:21" x14ac:dyDescent="0.25">
      <c r="A79" s="29">
        <f>Table2[[#This Row],[Pathway Location (drop down menu)]]</f>
        <v>0</v>
      </c>
      <c r="B79" s="29">
        <f>Table2[[#This Row],[Pathway Name]]</f>
        <v>0</v>
      </c>
      <c r="C79" s="29">
        <f>Table2[[#This Row],[Career Cluster/Career Field (drop down menu)]]</f>
        <v>0</v>
      </c>
      <c r="D79" s="8"/>
      <c r="E79" s="8"/>
      <c r="F79" s="8"/>
      <c r="G79" s="8"/>
      <c r="H79" s="8"/>
      <c r="I79" s="8"/>
      <c r="J79" s="8"/>
      <c r="K79" s="8"/>
      <c r="L79" s="8"/>
      <c r="M79" s="8"/>
      <c r="N79" s="8"/>
      <c r="O79" s="8"/>
      <c r="P79" s="8"/>
      <c r="Q79" s="147">
        <v>0</v>
      </c>
      <c r="R79" s="147">
        <v>0</v>
      </c>
      <c r="S79" s="147">
        <v>0</v>
      </c>
      <c r="T79" s="147">
        <v>0</v>
      </c>
      <c r="U79" s="147">
        <v>0</v>
      </c>
    </row>
    <row r="80" spans="1:21" x14ac:dyDescent="0.25">
      <c r="A80" s="29">
        <f>Table2[[#This Row],[Pathway Location (drop down menu)]]</f>
        <v>0</v>
      </c>
      <c r="B80" s="29">
        <f>Table2[[#This Row],[Pathway Name]]</f>
        <v>0</v>
      </c>
      <c r="C80" s="29">
        <f>Table2[[#This Row],[Career Cluster/Career Field (drop down menu)]]</f>
        <v>0</v>
      </c>
      <c r="D80" s="8"/>
      <c r="E80" s="8"/>
      <c r="F80" s="8"/>
      <c r="G80" s="8"/>
      <c r="H80" s="8"/>
      <c r="I80" s="8"/>
      <c r="J80" s="8"/>
      <c r="K80" s="8"/>
      <c r="L80" s="8"/>
      <c r="M80" s="8"/>
      <c r="N80" s="8"/>
      <c r="O80" s="8"/>
      <c r="P80" s="8"/>
      <c r="Q80" s="147">
        <v>0</v>
      </c>
      <c r="R80" s="147">
        <v>0</v>
      </c>
      <c r="S80" s="147">
        <v>0</v>
      </c>
      <c r="T80" s="147">
        <v>0</v>
      </c>
      <c r="U80" s="147">
        <v>0</v>
      </c>
    </row>
    <row r="81" spans="1:21" x14ac:dyDescent="0.25">
      <c r="A81" s="29">
        <f>Table2[[#This Row],[Pathway Location (drop down menu)]]</f>
        <v>0</v>
      </c>
      <c r="B81" s="29">
        <f>Table2[[#This Row],[Pathway Name]]</f>
        <v>0</v>
      </c>
      <c r="C81" s="29">
        <f>Table2[[#This Row],[Career Cluster/Career Field (drop down menu)]]</f>
        <v>0</v>
      </c>
      <c r="D81" s="8"/>
      <c r="E81" s="8"/>
      <c r="F81" s="8"/>
      <c r="G81" s="8"/>
      <c r="H81" s="8"/>
      <c r="I81" s="8"/>
      <c r="J81" s="8"/>
      <c r="K81" s="8"/>
      <c r="L81" s="8"/>
      <c r="M81" s="8"/>
      <c r="N81" s="8"/>
      <c r="O81" s="8"/>
      <c r="P81" s="8"/>
      <c r="Q81" s="147">
        <v>0</v>
      </c>
      <c r="R81" s="147">
        <v>0</v>
      </c>
      <c r="S81" s="147">
        <v>0</v>
      </c>
      <c r="T81" s="147">
        <v>0</v>
      </c>
      <c r="U81" s="147">
        <v>0</v>
      </c>
    </row>
    <row r="82" spans="1:21" x14ac:dyDescent="0.25">
      <c r="A82" s="29">
        <f>Table2[[#This Row],[Pathway Location (drop down menu)]]</f>
        <v>0</v>
      </c>
      <c r="B82" s="29">
        <f>Table2[[#This Row],[Pathway Name]]</f>
        <v>0</v>
      </c>
      <c r="C82" s="29">
        <f>Table2[[#This Row],[Career Cluster/Career Field (drop down menu)]]</f>
        <v>0</v>
      </c>
      <c r="D82" s="8"/>
      <c r="E82" s="8"/>
      <c r="F82" s="8"/>
      <c r="G82" s="8"/>
      <c r="H82" s="8"/>
      <c r="I82" s="8"/>
      <c r="J82" s="8"/>
      <c r="K82" s="8"/>
      <c r="L82" s="8"/>
      <c r="M82" s="8"/>
      <c r="N82" s="8"/>
      <c r="O82" s="8"/>
      <c r="P82" s="8"/>
      <c r="Q82" s="147">
        <v>0</v>
      </c>
      <c r="R82" s="147">
        <v>0</v>
      </c>
      <c r="S82" s="147">
        <v>0</v>
      </c>
      <c r="T82" s="147">
        <v>0</v>
      </c>
      <c r="U82" s="147">
        <v>0</v>
      </c>
    </row>
    <row r="83" spans="1:21" x14ac:dyDescent="0.25">
      <c r="A83" s="29">
        <f>Table2[[#This Row],[Pathway Location (drop down menu)]]</f>
        <v>0</v>
      </c>
      <c r="B83" s="29">
        <f>Table2[[#This Row],[Pathway Name]]</f>
        <v>0</v>
      </c>
      <c r="C83" s="29">
        <f>Table2[[#This Row],[Career Cluster/Career Field (drop down menu)]]</f>
        <v>0</v>
      </c>
      <c r="D83" s="8"/>
      <c r="E83" s="8"/>
      <c r="F83" s="8"/>
      <c r="G83" s="8"/>
      <c r="H83" s="8"/>
      <c r="I83" s="8"/>
      <c r="J83" s="8"/>
      <c r="K83" s="8"/>
      <c r="L83" s="8"/>
      <c r="M83" s="8"/>
      <c r="N83" s="8"/>
      <c r="O83" s="8"/>
      <c r="P83" s="8"/>
      <c r="Q83" s="147">
        <v>0</v>
      </c>
      <c r="R83" s="147">
        <v>0</v>
      </c>
      <c r="S83" s="147">
        <v>0</v>
      </c>
      <c r="T83" s="147">
        <v>0</v>
      </c>
      <c r="U83" s="147">
        <v>0</v>
      </c>
    </row>
    <row r="84" spans="1:21" x14ac:dyDescent="0.25">
      <c r="A84" s="29">
        <f>Table2[[#This Row],[Pathway Location (drop down menu)]]</f>
        <v>0</v>
      </c>
      <c r="B84" s="29">
        <f>Table2[[#This Row],[Pathway Name]]</f>
        <v>0</v>
      </c>
      <c r="C84" s="29">
        <f>Table2[[#This Row],[Career Cluster/Career Field (drop down menu)]]</f>
        <v>0</v>
      </c>
      <c r="D84" s="8"/>
      <c r="E84" s="8"/>
      <c r="F84" s="8"/>
      <c r="G84" s="8"/>
      <c r="H84" s="8"/>
      <c r="I84" s="8"/>
      <c r="J84" s="8"/>
      <c r="K84" s="8"/>
      <c r="L84" s="8"/>
      <c r="M84" s="8"/>
      <c r="N84" s="8"/>
      <c r="O84" s="8"/>
      <c r="P84" s="8"/>
      <c r="Q84" s="147">
        <v>0</v>
      </c>
      <c r="R84" s="147">
        <v>0</v>
      </c>
      <c r="S84" s="147">
        <v>0</v>
      </c>
      <c r="T84" s="147">
        <v>0</v>
      </c>
      <c r="U84" s="147">
        <v>0</v>
      </c>
    </row>
    <row r="85" spans="1:21" x14ac:dyDescent="0.25">
      <c r="A85" s="29">
        <f>Table2[[#This Row],[Pathway Location (drop down menu)]]</f>
        <v>0</v>
      </c>
      <c r="B85" s="29">
        <f>Table2[[#This Row],[Pathway Name]]</f>
        <v>0</v>
      </c>
      <c r="C85" s="29">
        <f>Table2[[#This Row],[Career Cluster/Career Field (drop down menu)]]</f>
        <v>0</v>
      </c>
      <c r="D85" s="8"/>
      <c r="E85" s="8"/>
      <c r="F85" s="8"/>
      <c r="G85" s="8"/>
      <c r="H85" s="8"/>
      <c r="I85" s="8"/>
      <c r="J85" s="8"/>
      <c r="K85" s="8"/>
      <c r="L85" s="8"/>
      <c r="M85" s="8"/>
      <c r="N85" s="8"/>
      <c r="O85" s="8"/>
      <c r="P85" s="8"/>
      <c r="Q85" s="147">
        <v>0</v>
      </c>
      <c r="R85" s="147">
        <v>0</v>
      </c>
      <c r="S85" s="147">
        <v>0</v>
      </c>
      <c r="T85" s="147">
        <v>0</v>
      </c>
      <c r="U85" s="147">
        <v>0</v>
      </c>
    </row>
    <row r="86" spans="1:21" x14ac:dyDescent="0.25">
      <c r="A86" s="29">
        <f>Table2[[#This Row],[Pathway Location (drop down menu)]]</f>
        <v>0</v>
      </c>
      <c r="B86" s="29">
        <f>Table2[[#This Row],[Pathway Name]]</f>
        <v>0</v>
      </c>
      <c r="C86" s="29">
        <f>Table2[[#This Row],[Career Cluster/Career Field (drop down menu)]]</f>
        <v>0</v>
      </c>
      <c r="D86" s="8"/>
      <c r="E86" s="8"/>
      <c r="F86" s="8"/>
      <c r="G86" s="8"/>
      <c r="H86" s="8"/>
      <c r="I86" s="8"/>
      <c r="J86" s="8"/>
      <c r="K86" s="8"/>
      <c r="L86" s="8"/>
      <c r="M86" s="8"/>
      <c r="N86" s="8"/>
      <c r="O86" s="8"/>
      <c r="P86" s="8"/>
      <c r="Q86" s="147">
        <v>0</v>
      </c>
      <c r="R86" s="147">
        <v>0</v>
      </c>
      <c r="S86" s="147">
        <v>0</v>
      </c>
      <c r="T86" s="147">
        <v>0</v>
      </c>
      <c r="U86" s="147">
        <v>0</v>
      </c>
    </row>
    <row r="87" spans="1:21" x14ac:dyDescent="0.25">
      <c r="A87" s="29">
        <f>Table2[[#This Row],[Pathway Location (drop down menu)]]</f>
        <v>0</v>
      </c>
      <c r="B87" s="29">
        <f>Table2[[#This Row],[Pathway Name]]</f>
        <v>0</v>
      </c>
      <c r="C87" s="29">
        <f>Table2[[#This Row],[Career Cluster/Career Field (drop down menu)]]</f>
        <v>0</v>
      </c>
      <c r="D87" s="8"/>
      <c r="E87" s="8"/>
      <c r="F87" s="8"/>
      <c r="G87" s="8"/>
      <c r="H87" s="8"/>
      <c r="I87" s="8"/>
      <c r="J87" s="8"/>
      <c r="K87" s="8"/>
      <c r="L87" s="8"/>
      <c r="M87" s="8"/>
      <c r="N87" s="8"/>
      <c r="O87" s="8"/>
      <c r="P87" s="8"/>
      <c r="Q87" s="147">
        <v>0</v>
      </c>
      <c r="R87" s="147">
        <v>0</v>
      </c>
      <c r="S87" s="147">
        <v>0</v>
      </c>
      <c r="T87" s="147">
        <v>0</v>
      </c>
      <c r="U87" s="147">
        <v>0</v>
      </c>
    </row>
    <row r="88" spans="1:21" x14ac:dyDescent="0.25">
      <c r="A88" s="29">
        <f>Table2[[#This Row],[Pathway Location (drop down menu)]]</f>
        <v>0</v>
      </c>
      <c r="B88" s="29">
        <f>Table2[[#This Row],[Pathway Name]]</f>
        <v>0</v>
      </c>
      <c r="C88" s="29">
        <f>Table2[[#This Row],[Career Cluster/Career Field (drop down menu)]]</f>
        <v>0</v>
      </c>
      <c r="D88" s="8"/>
      <c r="E88" s="8"/>
      <c r="F88" s="8"/>
      <c r="G88" s="8"/>
      <c r="H88" s="8"/>
      <c r="I88" s="8"/>
      <c r="J88" s="8"/>
      <c r="K88" s="8"/>
      <c r="L88" s="8"/>
      <c r="M88" s="8"/>
      <c r="N88" s="8"/>
      <c r="O88" s="8"/>
      <c r="P88" s="8"/>
      <c r="Q88" s="147">
        <v>0</v>
      </c>
      <c r="R88" s="147">
        <v>0</v>
      </c>
      <c r="S88" s="147">
        <v>0</v>
      </c>
      <c r="T88" s="147">
        <v>0</v>
      </c>
      <c r="U88" s="147">
        <v>0</v>
      </c>
    </row>
    <row r="89" spans="1:21" x14ac:dyDescent="0.25">
      <c r="A89" s="29">
        <f>Table2[[#This Row],[Pathway Location (drop down menu)]]</f>
        <v>0</v>
      </c>
      <c r="B89" s="29">
        <f>Table2[[#This Row],[Pathway Name]]</f>
        <v>0</v>
      </c>
      <c r="C89" s="29">
        <f>Table2[[#This Row],[Career Cluster/Career Field (drop down menu)]]</f>
        <v>0</v>
      </c>
      <c r="D89" s="8"/>
      <c r="E89" s="8"/>
      <c r="F89" s="8"/>
      <c r="G89" s="8"/>
      <c r="H89" s="8"/>
      <c r="I89" s="8"/>
      <c r="J89" s="8"/>
      <c r="K89" s="8"/>
      <c r="L89" s="8"/>
      <c r="M89" s="8"/>
      <c r="N89" s="8"/>
      <c r="O89" s="8"/>
      <c r="P89" s="8"/>
      <c r="Q89" s="147">
        <v>0</v>
      </c>
      <c r="R89" s="147">
        <v>0</v>
      </c>
      <c r="S89" s="147">
        <v>0</v>
      </c>
      <c r="T89" s="147">
        <v>0</v>
      </c>
      <c r="U89" s="147">
        <v>0</v>
      </c>
    </row>
    <row r="90" spans="1:21" x14ac:dyDescent="0.25">
      <c r="A90" s="29">
        <f>Table2[[#This Row],[Pathway Location (drop down menu)]]</f>
        <v>0</v>
      </c>
      <c r="B90" s="29">
        <f>Table2[[#This Row],[Pathway Name]]</f>
        <v>0</v>
      </c>
      <c r="C90" s="29">
        <f>Table2[[#This Row],[Career Cluster/Career Field (drop down menu)]]</f>
        <v>0</v>
      </c>
      <c r="D90" s="8"/>
      <c r="E90" s="8"/>
      <c r="F90" s="8"/>
      <c r="G90" s="8"/>
      <c r="H90" s="8"/>
      <c r="I90" s="8"/>
      <c r="J90" s="8"/>
      <c r="K90" s="8"/>
      <c r="L90" s="8"/>
      <c r="M90" s="8"/>
      <c r="N90" s="8"/>
      <c r="O90" s="8"/>
      <c r="P90" s="8"/>
      <c r="Q90" s="147">
        <v>0</v>
      </c>
      <c r="R90" s="147">
        <v>0</v>
      </c>
      <c r="S90" s="147">
        <v>0</v>
      </c>
      <c r="T90" s="147">
        <v>0</v>
      </c>
      <c r="U90" s="147">
        <v>0</v>
      </c>
    </row>
    <row r="91" spans="1:21" x14ac:dyDescent="0.25">
      <c r="A91" s="29">
        <f>Table2[[#This Row],[Pathway Location (drop down menu)]]</f>
        <v>0</v>
      </c>
      <c r="B91" s="29">
        <f>Table2[[#This Row],[Pathway Name]]</f>
        <v>0</v>
      </c>
      <c r="C91" s="29">
        <f>Table2[[#This Row],[Career Cluster/Career Field (drop down menu)]]</f>
        <v>0</v>
      </c>
      <c r="D91" s="8"/>
      <c r="E91" s="8"/>
      <c r="F91" s="8"/>
      <c r="G91" s="8"/>
      <c r="H91" s="8"/>
      <c r="I91" s="8"/>
      <c r="J91" s="8"/>
      <c r="K91" s="8"/>
      <c r="L91" s="8"/>
      <c r="M91" s="8"/>
      <c r="N91" s="8"/>
      <c r="O91" s="8"/>
      <c r="P91" s="8"/>
      <c r="Q91" s="147">
        <v>0</v>
      </c>
      <c r="R91" s="147">
        <v>0</v>
      </c>
      <c r="S91" s="147">
        <v>0</v>
      </c>
      <c r="T91" s="147">
        <v>0</v>
      </c>
      <c r="U91" s="147">
        <v>0</v>
      </c>
    </row>
    <row r="92" spans="1:21" x14ac:dyDescent="0.25">
      <c r="A92" s="29">
        <f>Table2[[#This Row],[Pathway Location (drop down menu)]]</f>
        <v>0</v>
      </c>
      <c r="B92" s="29">
        <f>Table2[[#This Row],[Pathway Name]]</f>
        <v>0</v>
      </c>
      <c r="C92" s="29">
        <f>Table2[[#This Row],[Career Cluster/Career Field (drop down menu)]]</f>
        <v>0</v>
      </c>
      <c r="D92" s="8"/>
      <c r="E92" s="8"/>
      <c r="F92" s="8"/>
      <c r="G92" s="8"/>
      <c r="H92" s="8"/>
      <c r="I92" s="8"/>
      <c r="J92" s="8"/>
      <c r="K92" s="8"/>
      <c r="L92" s="8"/>
      <c r="M92" s="8"/>
      <c r="N92" s="8"/>
      <c r="O92" s="8"/>
      <c r="P92" s="8"/>
      <c r="Q92" s="147">
        <v>0</v>
      </c>
      <c r="R92" s="147">
        <v>0</v>
      </c>
      <c r="S92" s="147">
        <v>0</v>
      </c>
      <c r="T92" s="147">
        <v>0</v>
      </c>
      <c r="U92" s="147">
        <v>0</v>
      </c>
    </row>
    <row r="93" spans="1:21" x14ac:dyDescent="0.25">
      <c r="A93" s="29">
        <f>Table2[[#This Row],[Pathway Location (drop down menu)]]</f>
        <v>0</v>
      </c>
      <c r="B93" s="29">
        <f>Table2[[#This Row],[Pathway Name]]</f>
        <v>0</v>
      </c>
      <c r="C93" s="29">
        <f>Table2[[#This Row],[Career Cluster/Career Field (drop down menu)]]</f>
        <v>0</v>
      </c>
      <c r="D93" s="8"/>
      <c r="E93" s="8"/>
      <c r="F93" s="8"/>
      <c r="G93" s="8"/>
      <c r="H93" s="8"/>
      <c r="I93" s="8"/>
      <c r="J93" s="8"/>
      <c r="K93" s="8"/>
      <c r="L93" s="8"/>
      <c r="M93" s="8"/>
      <c r="N93" s="8"/>
      <c r="O93" s="8"/>
      <c r="P93" s="8"/>
      <c r="Q93" s="147">
        <v>0</v>
      </c>
      <c r="R93" s="147">
        <v>0</v>
      </c>
      <c r="S93" s="147">
        <v>0</v>
      </c>
      <c r="T93" s="147">
        <v>0</v>
      </c>
      <c r="U93" s="147">
        <v>0</v>
      </c>
    </row>
    <row r="94" spans="1:21" x14ac:dyDescent="0.25">
      <c r="A94" s="29">
        <f>Table2[[#This Row],[Pathway Location (drop down menu)]]</f>
        <v>0</v>
      </c>
      <c r="B94" s="29">
        <f>Table2[[#This Row],[Pathway Name]]</f>
        <v>0</v>
      </c>
      <c r="C94" s="29">
        <f>Table2[[#This Row],[Career Cluster/Career Field (drop down menu)]]</f>
        <v>0</v>
      </c>
      <c r="D94" s="8"/>
      <c r="E94" s="8"/>
      <c r="F94" s="8"/>
      <c r="G94" s="8"/>
      <c r="H94" s="8"/>
      <c r="I94" s="8"/>
      <c r="J94" s="8"/>
      <c r="K94" s="8"/>
      <c r="L94" s="8"/>
      <c r="M94" s="8"/>
      <c r="N94" s="8"/>
      <c r="O94" s="8"/>
      <c r="P94" s="8"/>
      <c r="Q94" s="147">
        <v>0</v>
      </c>
      <c r="R94" s="147">
        <v>0</v>
      </c>
      <c r="S94" s="147">
        <v>0</v>
      </c>
      <c r="T94" s="147">
        <v>0</v>
      </c>
      <c r="U94" s="147">
        <v>0</v>
      </c>
    </row>
    <row r="95" spans="1:21" x14ac:dyDescent="0.25">
      <c r="A95" s="29">
        <f>Table2[[#This Row],[Pathway Location (drop down menu)]]</f>
        <v>0</v>
      </c>
      <c r="B95" s="29">
        <f>Table2[[#This Row],[Pathway Name]]</f>
        <v>0</v>
      </c>
      <c r="C95" s="29">
        <f>Table2[[#This Row],[Career Cluster/Career Field (drop down menu)]]</f>
        <v>0</v>
      </c>
      <c r="D95" s="8"/>
      <c r="E95" s="8"/>
      <c r="F95" s="8"/>
      <c r="G95" s="8"/>
      <c r="H95" s="8"/>
      <c r="I95" s="8"/>
      <c r="J95" s="8"/>
      <c r="K95" s="8"/>
      <c r="L95" s="8"/>
      <c r="M95" s="8"/>
      <c r="N95" s="8"/>
      <c r="O95" s="8"/>
      <c r="P95" s="8"/>
      <c r="Q95" s="147">
        <v>0</v>
      </c>
      <c r="R95" s="147">
        <v>0</v>
      </c>
      <c r="S95" s="147">
        <v>0</v>
      </c>
      <c r="T95" s="147">
        <v>0</v>
      </c>
      <c r="U95" s="147">
        <v>0</v>
      </c>
    </row>
    <row r="96" spans="1:21" x14ac:dyDescent="0.25">
      <c r="A96" s="29">
        <f>Table2[[#This Row],[Pathway Location (drop down menu)]]</f>
        <v>0</v>
      </c>
      <c r="B96" s="29">
        <f>Table2[[#This Row],[Pathway Name]]</f>
        <v>0</v>
      </c>
      <c r="C96" s="29">
        <f>Table2[[#This Row],[Career Cluster/Career Field (drop down menu)]]</f>
        <v>0</v>
      </c>
      <c r="D96" s="8"/>
      <c r="E96" s="8"/>
      <c r="F96" s="8"/>
      <c r="G96" s="8"/>
      <c r="H96" s="8"/>
      <c r="I96" s="8"/>
      <c r="J96" s="8"/>
      <c r="K96" s="8"/>
      <c r="L96" s="8"/>
      <c r="M96" s="8"/>
      <c r="N96" s="8"/>
      <c r="O96" s="8"/>
      <c r="P96" s="8"/>
      <c r="Q96" s="147">
        <v>0</v>
      </c>
      <c r="R96" s="147">
        <v>0</v>
      </c>
      <c r="S96" s="147">
        <v>0</v>
      </c>
      <c r="T96" s="147">
        <v>0</v>
      </c>
      <c r="U96" s="147">
        <v>0</v>
      </c>
    </row>
    <row r="97" spans="1:21" x14ac:dyDescent="0.25">
      <c r="A97" s="29">
        <f>Table2[[#This Row],[Pathway Location (drop down menu)]]</f>
        <v>0</v>
      </c>
      <c r="B97" s="29">
        <f>Table2[[#This Row],[Pathway Name]]</f>
        <v>0</v>
      </c>
      <c r="C97" s="29">
        <f>Table2[[#This Row],[Career Cluster/Career Field (drop down menu)]]</f>
        <v>0</v>
      </c>
      <c r="D97" s="8"/>
      <c r="E97" s="8"/>
      <c r="F97" s="8"/>
      <c r="G97" s="8"/>
      <c r="H97" s="8"/>
      <c r="I97" s="8"/>
      <c r="J97" s="8"/>
      <c r="K97" s="8"/>
      <c r="L97" s="8"/>
      <c r="M97" s="8"/>
      <c r="N97" s="8"/>
      <c r="O97" s="8"/>
      <c r="P97" s="8"/>
      <c r="Q97" s="147">
        <v>0</v>
      </c>
      <c r="R97" s="147">
        <v>0</v>
      </c>
      <c r="S97" s="147">
        <v>0</v>
      </c>
      <c r="T97" s="147">
        <v>0</v>
      </c>
      <c r="U97" s="147">
        <v>0</v>
      </c>
    </row>
    <row r="98" spans="1:21" x14ac:dyDescent="0.25">
      <c r="A98" s="29">
        <f>Table2[[#This Row],[Pathway Location (drop down menu)]]</f>
        <v>0</v>
      </c>
      <c r="B98" s="29">
        <f>Table2[[#This Row],[Pathway Name]]</f>
        <v>0</v>
      </c>
      <c r="C98" s="29">
        <f>Table2[[#This Row],[Career Cluster/Career Field (drop down menu)]]</f>
        <v>0</v>
      </c>
      <c r="D98" s="8"/>
      <c r="E98" s="8"/>
      <c r="F98" s="8"/>
      <c r="G98" s="8"/>
      <c r="H98" s="8"/>
      <c r="I98" s="8"/>
      <c r="J98" s="8"/>
      <c r="K98" s="8"/>
      <c r="L98" s="8"/>
      <c r="M98" s="8"/>
      <c r="N98" s="8"/>
      <c r="O98" s="8"/>
      <c r="P98" s="8"/>
      <c r="Q98" s="147">
        <v>0</v>
      </c>
      <c r="R98" s="147">
        <v>0</v>
      </c>
      <c r="S98" s="147">
        <v>0</v>
      </c>
      <c r="T98" s="147">
        <v>0</v>
      </c>
      <c r="U98" s="147">
        <v>0</v>
      </c>
    </row>
    <row r="99" spans="1:21" x14ac:dyDescent="0.25">
      <c r="A99" s="29">
        <f>Table2[[#This Row],[Pathway Location (drop down menu)]]</f>
        <v>0</v>
      </c>
      <c r="B99" s="29">
        <f>Table2[[#This Row],[Pathway Name]]</f>
        <v>0</v>
      </c>
      <c r="C99" s="29">
        <f>Table2[[#This Row],[Career Cluster/Career Field (drop down menu)]]</f>
        <v>0</v>
      </c>
      <c r="D99" s="8"/>
      <c r="E99" s="8"/>
      <c r="F99" s="8"/>
      <c r="G99" s="8"/>
      <c r="H99" s="8"/>
      <c r="I99" s="8"/>
      <c r="J99" s="8"/>
      <c r="K99" s="8"/>
      <c r="L99" s="8"/>
      <c r="M99" s="8"/>
      <c r="N99" s="8"/>
      <c r="O99" s="8"/>
      <c r="P99" s="8"/>
      <c r="Q99" s="147">
        <v>0</v>
      </c>
      <c r="R99" s="147">
        <v>0</v>
      </c>
      <c r="S99" s="147">
        <v>0</v>
      </c>
      <c r="T99" s="147">
        <v>0</v>
      </c>
      <c r="U99" s="147">
        <v>0</v>
      </c>
    </row>
    <row r="100" spans="1:21" x14ac:dyDescent="0.25">
      <c r="A100" s="29">
        <f>Table2[[#This Row],[Pathway Location (drop down menu)]]</f>
        <v>0</v>
      </c>
      <c r="B100" s="29">
        <f>Table2[[#This Row],[Pathway Name]]</f>
        <v>0</v>
      </c>
      <c r="C100" s="29">
        <f>Table2[[#This Row],[Career Cluster/Career Field (drop down menu)]]</f>
        <v>0</v>
      </c>
      <c r="D100" s="8"/>
      <c r="E100" s="8"/>
      <c r="F100" s="8"/>
      <c r="G100" s="8"/>
      <c r="H100" s="8"/>
      <c r="I100" s="8"/>
      <c r="J100" s="8"/>
      <c r="K100" s="8"/>
      <c r="L100" s="8"/>
      <c r="M100" s="8"/>
      <c r="N100" s="8"/>
      <c r="O100" s="8"/>
      <c r="P100" s="8"/>
      <c r="Q100" s="147">
        <v>0</v>
      </c>
      <c r="R100" s="147">
        <v>0</v>
      </c>
      <c r="S100" s="147">
        <v>0</v>
      </c>
      <c r="T100" s="147">
        <v>0</v>
      </c>
      <c r="U100" s="147">
        <v>0</v>
      </c>
    </row>
    <row r="101" spans="1:21" x14ac:dyDescent="0.25">
      <c r="R101" s="1">
        <v>0</v>
      </c>
      <c r="S101" s="1">
        <v>0</v>
      </c>
      <c r="T101" s="1">
        <v>0</v>
      </c>
      <c r="U101" s="1">
        <v>0</v>
      </c>
    </row>
  </sheetData>
  <mergeCells count="1">
    <mergeCell ref="A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
  <sheetViews>
    <sheetView zoomScaleNormal="100" workbookViewId="0">
      <selection activeCell="A3" sqref="A3"/>
    </sheetView>
  </sheetViews>
  <sheetFormatPr defaultColWidth="8.7109375" defaultRowHeight="14.25" x14ac:dyDescent="0.2"/>
  <cols>
    <col min="1" max="1" width="43.42578125" style="33" bestFit="1" customWidth="1"/>
    <col min="2" max="2" width="30.140625" style="33" bestFit="1" customWidth="1"/>
    <col min="3" max="3" width="47.140625" style="31" bestFit="1" customWidth="1"/>
    <col min="4" max="4" width="22.42578125" style="1" bestFit="1" customWidth="1"/>
    <col min="5" max="5" width="6" style="1" bestFit="1" customWidth="1"/>
    <col min="6" max="6" width="8.42578125" style="1" bestFit="1" customWidth="1"/>
    <col min="7" max="7" width="11.42578125" style="1" customWidth="1"/>
    <col min="8" max="8" width="12.42578125" style="1" customWidth="1"/>
    <col min="9" max="9" width="10.28515625" style="1" customWidth="1"/>
    <col min="10" max="11" width="13" style="1" customWidth="1"/>
    <col min="12" max="12" width="10.7109375" style="1" customWidth="1"/>
    <col min="13" max="13" width="13.28515625" style="1" customWidth="1"/>
    <col min="14" max="14" width="17.85546875" style="1" customWidth="1"/>
    <col min="15" max="15" width="12.42578125" style="1" customWidth="1"/>
    <col min="16" max="16384" width="8.7109375" style="1"/>
  </cols>
  <sheetData>
    <row r="1" spans="1:16" ht="62.1" customHeight="1" x14ac:dyDescent="0.2">
      <c r="A1" s="155" t="s">
        <v>131</v>
      </c>
      <c r="B1" s="155"/>
      <c r="C1" s="155"/>
      <c r="D1" s="155"/>
      <c r="E1" s="155"/>
      <c r="F1" s="155"/>
      <c r="G1" s="155"/>
      <c r="H1" s="155"/>
      <c r="I1" s="155"/>
    </row>
    <row r="2" spans="1:16" s="4" customFormat="1" ht="90" x14ac:dyDescent="0.25">
      <c r="A2" s="127" t="s">
        <v>25</v>
      </c>
      <c r="B2" s="127" t="s">
        <v>0</v>
      </c>
      <c r="C2" s="128" t="s">
        <v>87</v>
      </c>
      <c r="D2" s="7" t="s">
        <v>84</v>
      </c>
      <c r="E2" s="93" t="s">
        <v>2</v>
      </c>
      <c r="F2" s="93" t="s">
        <v>3</v>
      </c>
      <c r="G2" s="93" t="s">
        <v>75</v>
      </c>
      <c r="H2" s="93" t="s">
        <v>78</v>
      </c>
      <c r="I2" s="93" t="s">
        <v>5</v>
      </c>
      <c r="J2" s="93" t="s">
        <v>32</v>
      </c>
      <c r="K2" s="93" t="s">
        <v>81</v>
      </c>
      <c r="L2" s="93" t="s">
        <v>79</v>
      </c>
      <c r="M2" s="93" t="s">
        <v>29</v>
      </c>
      <c r="N2" s="93" t="s">
        <v>30</v>
      </c>
      <c r="O2" s="93" t="s">
        <v>80</v>
      </c>
      <c r="P2" s="93" t="s">
        <v>76</v>
      </c>
    </row>
    <row r="3" spans="1:16" s="17" customFormat="1" x14ac:dyDescent="0.2">
      <c r="A3" s="30" t="str" cm="1">
        <f t="array" ref="A3:B3">'2. Current Pathways'!A3:B3</f>
        <v>Boston Adult Technical Academy</v>
      </c>
      <c r="B3" s="30" t="str">
        <v>Cybersecurity</v>
      </c>
      <c r="C3" s="30" t="str">
        <f>'2. Current Pathways'!C3</f>
        <v>Information Technology</v>
      </c>
      <c r="D3" s="16">
        <v>0</v>
      </c>
      <c r="E3" s="16">
        <v>0</v>
      </c>
      <c r="F3" s="16">
        <v>0</v>
      </c>
      <c r="G3" s="16">
        <v>0</v>
      </c>
      <c r="H3" s="16">
        <v>0</v>
      </c>
      <c r="I3" s="16">
        <v>0</v>
      </c>
      <c r="J3" s="16">
        <v>0</v>
      </c>
      <c r="K3" s="16">
        <v>0</v>
      </c>
      <c r="L3" s="16">
        <v>0</v>
      </c>
      <c r="M3" s="16">
        <v>0</v>
      </c>
      <c r="N3" s="16">
        <v>0</v>
      </c>
      <c r="O3" s="16">
        <v>0</v>
      </c>
      <c r="P3" s="16">
        <v>0</v>
      </c>
    </row>
    <row r="4" spans="1:16" x14ac:dyDescent="0.2">
      <c r="A4" s="30" cm="1">
        <f t="array" ref="A4:B4">'2. Current Pathways'!A4:B4</f>
        <v>0</v>
      </c>
      <c r="B4" s="30">
        <v>0</v>
      </c>
      <c r="C4" s="30">
        <f>'2. Current Pathways'!C4</f>
        <v>0</v>
      </c>
      <c r="D4" s="16"/>
      <c r="E4" s="16"/>
      <c r="F4" s="16"/>
      <c r="G4" s="16"/>
      <c r="H4" s="16"/>
      <c r="I4" s="16"/>
      <c r="J4" s="16"/>
      <c r="K4" s="16"/>
      <c r="L4" s="16"/>
      <c r="M4" s="16"/>
      <c r="N4" s="16"/>
      <c r="O4" s="16"/>
      <c r="P4" s="16"/>
    </row>
    <row r="5" spans="1:16" x14ac:dyDescent="0.2">
      <c r="A5" s="30" cm="1">
        <f t="array" ref="A5:B100">'2. Current Pathways'!A5:B100</f>
        <v>0</v>
      </c>
      <c r="B5" s="30">
        <v>0</v>
      </c>
      <c r="C5" s="30">
        <f>'2. Current Pathways'!C5</f>
        <v>0</v>
      </c>
      <c r="D5" s="16"/>
      <c r="E5" s="16"/>
      <c r="F5" s="16"/>
      <c r="G5" s="16"/>
      <c r="H5" s="16"/>
      <c r="I5" s="16"/>
      <c r="J5" s="16"/>
      <c r="K5" s="16"/>
      <c r="L5" s="16"/>
      <c r="M5" s="16"/>
      <c r="N5" s="16"/>
      <c r="O5" s="16"/>
      <c r="P5" s="16"/>
    </row>
    <row r="6" spans="1:16" x14ac:dyDescent="0.2">
      <c r="A6" s="30">
        <v>0</v>
      </c>
      <c r="B6" s="30">
        <v>0</v>
      </c>
      <c r="C6" s="30">
        <f>'2. Current Pathways'!C6</f>
        <v>0</v>
      </c>
      <c r="D6" s="16"/>
      <c r="E6" s="16"/>
      <c r="F6" s="16"/>
      <c r="G6" s="16"/>
      <c r="H6" s="16"/>
      <c r="I6" s="16"/>
      <c r="J6" s="16"/>
      <c r="K6" s="16"/>
      <c r="L6" s="16"/>
      <c r="M6" s="16"/>
      <c r="N6" s="16"/>
      <c r="O6" s="16"/>
      <c r="P6" s="16"/>
    </row>
    <row r="7" spans="1:16" x14ac:dyDescent="0.2">
      <c r="A7" s="30">
        <v>0</v>
      </c>
      <c r="B7" s="30">
        <v>0</v>
      </c>
      <c r="C7" s="30">
        <f>'2. Current Pathways'!C7</f>
        <v>0</v>
      </c>
      <c r="D7" s="16"/>
      <c r="E7" s="16"/>
      <c r="F7" s="16"/>
      <c r="G7" s="16"/>
      <c r="H7" s="16"/>
      <c r="I7" s="16"/>
      <c r="J7" s="16"/>
      <c r="K7" s="16"/>
      <c r="L7" s="16"/>
      <c r="M7" s="16"/>
      <c r="N7" s="16"/>
      <c r="O7" s="16"/>
      <c r="P7" s="16"/>
    </row>
    <row r="8" spans="1:16" x14ac:dyDescent="0.2">
      <c r="A8" s="30">
        <v>0</v>
      </c>
      <c r="B8" s="30">
        <v>0</v>
      </c>
      <c r="C8" s="30">
        <f>'2. Current Pathways'!C8</f>
        <v>0</v>
      </c>
      <c r="D8" s="16"/>
      <c r="E8" s="16"/>
      <c r="F8" s="16"/>
      <c r="G8" s="16"/>
      <c r="H8" s="16"/>
      <c r="I8" s="16"/>
      <c r="J8" s="16"/>
      <c r="K8" s="16"/>
      <c r="L8" s="16"/>
      <c r="M8" s="16"/>
      <c r="N8" s="16"/>
      <c r="O8" s="16"/>
      <c r="P8" s="16"/>
    </row>
    <row r="9" spans="1:16" x14ac:dyDescent="0.2">
      <c r="A9" s="30">
        <v>0</v>
      </c>
      <c r="B9" s="30">
        <v>0</v>
      </c>
      <c r="C9" s="30">
        <f>'2. Current Pathways'!C9</f>
        <v>0</v>
      </c>
      <c r="D9" s="16"/>
      <c r="E9" s="16"/>
      <c r="F9" s="16"/>
      <c r="G9" s="16"/>
      <c r="H9" s="16"/>
      <c r="I9" s="16"/>
      <c r="J9" s="16"/>
      <c r="K9" s="16"/>
      <c r="L9" s="16"/>
      <c r="M9" s="16"/>
      <c r="N9" s="16"/>
      <c r="O9" s="16"/>
      <c r="P9" s="16"/>
    </row>
    <row r="10" spans="1:16" x14ac:dyDescent="0.2">
      <c r="A10" s="30">
        <v>0</v>
      </c>
      <c r="B10" s="30">
        <v>0</v>
      </c>
      <c r="C10" s="30">
        <f>'2. Current Pathways'!C10</f>
        <v>0</v>
      </c>
      <c r="D10" s="16"/>
      <c r="E10" s="16"/>
      <c r="F10" s="16"/>
      <c r="G10" s="16"/>
      <c r="H10" s="16"/>
      <c r="I10" s="16"/>
      <c r="J10" s="16"/>
      <c r="K10" s="16"/>
      <c r="L10" s="16"/>
      <c r="M10" s="16"/>
      <c r="N10" s="16"/>
      <c r="O10" s="16"/>
      <c r="P10" s="16"/>
    </row>
    <row r="11" spans="1:16" x14ac:dyDescent="0.2">
      <c r="A11" s="30">
        <v>0</v>
      </c>
      <c r="B11" s="30">
        <v>0</v>
      </c>
      <c r="C11" s="30">
        <f>'2. Current Pathways'!C11</f>
        <v>0</v>
      </c>
      <c r="D11" s="16"/>
      <c r="E11" s="16"/>
      <c r="F11" s="16"/>
      <c r="G11" s="16"/>
      <c r="H11" s="16"/>
      <c r="I11" s="16"/>
      <c r="J11" s="16"/>
      <c r="K11" s="16"/>
      <c r="L11" s="16"/>
      <c r="M11" s="16"/>
      <c r="N11" s="16"/>
      <c r="O11" s="16"/>
      <c r="P11" s="16"/>
    </row>
    <row r="12" spans="1:16" x14ac:dyDescent="0.2">
      <c r="A12" s="30">
        <v>0</v>
      </c>
      <c r="B12" s="30">
        <v>0</v>
      </c>
      <c r="C12" s="30">
        <f>'2. Current Pathways'!C12</f>
        <v>0</v>
      </c>
      <c r="D12" s="16"/>
      <c r="E12" s="16"/>
      <c r="F12" s="16"/>
      <c r="G12" s="16"/>
      <c r="H12" s="16"/>
      <c r="I12" s="16"/>
      <c r="J12" s="16"/>
      <c r="K12" s="16"/>
      <c r="L12" s="16"/>
      <c r="M12" s="16"/>
      <c r="N12" s="16"/>
      <c r="O12" s="16"/>
      <c r="P12" s="16"/>
    </row>
    <row r="13" spans="1:16" x14ac:dyDescent="0.2">
      <c r="A13" s="30">
        <v>0</v>
      </c>
      <c r="B13" s="30">
        <v>0</v>
      </c>
      <c r="C13" s="30">
        <f>'2. Current Pathways'!C13</f>
        <v>0</v>
      </c>
      <c r="D13" s="16"/>
      <c r="E13" s="16"/>
      <c r="F13" s="16"/>
      <c r="G13" s="16"/>
      <c r="H13" s="16"/>
      <c r="I13" s="16"/>
      <c r="J13" s="16"/>
      <c r="K13" s="16"/>
      <c r="L13" s="16"/>
      <c r="M13" s="16"/>
      <c r="N13" s="16"/>
      <c r="O13" s="16"/>
      <c r="P13" s="16"/>
    </row>
    <row r="14" spans="1:16" x14ac:dyDescent="0.2">
      <c r="A14" s="30">
        <v>0</v>
      </c>
      <c r="B14" s="30">
        <v>0</v>
      </c>
      <c r="C14" s="30">
        <f>'2. Current Pathways'!C14</f>
        <v>0</v>
      </c>
      <c r="D14" s="16"/>
      <c r="E14" s="16"/>
      <c r="F14" s="16"/>
      <c r="G14" s="16"/>
      <c r="H14" s="16"/>
      <c r="I14" s="16"/>
      <c r="J14" s="16"/>
      <c r="K14" s="16"/>
      <c r="L14" s="16"/>
      <c r="M14" s="16"/>
      <c r="N14" s="16"/>
      <c r="O14" s="16"/>
      <c r="P14" s="16"/>
    </row>
    <row r="15" spans="1:16" x14ac:dyDescent="0.2">
      <c r="A15" s="30">
        <v>0</v>
      </c>
      <c r="B15" s="30">
        <v>0</v>
      </c>
      <c r="C15" s="30">
        <f>'2. Current Pathways'!C15</f>
        <v>0</v>
      </c>
      <c r="D15" s="16"/>
      <c r="E15" s="16"/>
      <c r="F15" s="16"/>
      <c r="G15" s="16"/>
      <c r="H15" s="16"/>
      <c r="I15" s="16"/>
      <c r="J15" s="16"/>
      <c r="K15" s="16"/>
      <c r="L15" s="16"/>
      <c r="M15" s="16"/>
      <c r="N15" s="16"/>
      <c r="O15" s="16"/>
      <c r="P15" s="16"/>
    </row>
    <row r="16" spans="1:16" x14ac:dyDescent="0.2">
      <c r="A16" s="30">
        <v>0</v>
      </c>
      <c r="B16" s="30">
        <v>0</v>
      </c>
      <c r="C16" s="30">
        <f>'2. Current Pathways'!C16</f>
        <v>0</v>
      </c>
      <c r="D16" s="16"/>
      <c r="E16" s="16"/>
      <c r="F16" s="16"/>
      <c r="G16" s="16"/>
      <c r="H16" s="16"/>
      <c r="I16" s="16"/>
      <c r="J16" s="16"/>
      <c r="K16" s="16"/>
      <c r="L16" s="16"/>
      <c r="M16" s="16"/>
      <c r="N16" s="16"/>
      <c r="O16" s="16"/>
      <c r="P16" s="16"/>
    </row>
    <row r="17" spans="1:16" x14ac:dyDescent="0.2">
      <c r="A17" s="30">
        <v>0</v>
      </c>
      <c r="B17" s="30">
        <v>0</v>
      </c>
      <c r="C17" s="30">
        <f>'2. Current Pathways'!C17</f>
        <v>0</v>
      </c>
      <c r="D17" s="16"/>
      <c r="E17" s="16"/>
      <c r="F17" s="16"/>
      <c r="G17" s="16"/>
      <c r="H17" s="16"/>
      <c r="I17" s="16"/>
      <c r="J17" s="16"/>
      <c r="K17" s="16"/>
      <c r="L17" s="16"/>
      <c r="M17" s="16"/>
      <c r="N17" s="16"/>
      <c r="O17" s="16"/>
      <c r="P17" s="16"/>
    </row>
    <row r="18" spans="1:16" x14ac:dyDescent="0.2">
      <c r="A18" s="30">
        <v>0</v>
      </c>
      <c r="B18" s="30">
        <v>0</v>
      </c>
      <c r="C18" s="30">
        <f>'2. Current Pathways'!C18</f>
        <v>0</v>
      </c>
      <c r="D18" s="16"/>
      <c r="E18" s="16"/>
      <c r="F18" s="16"/>
      <c r="G18" s="16"/>
      <c r="H18" s="16"/>
      <c r="I18" s="16"/>
      <c r="J18" s="16"/>
      <c r="K18" s="16"/>
      <c r="L18" s="16"/>
      <c r="M18" s="16"/>
      <c r="N18" s="16"/>
      <c r="O18" s="16"/>
      <c r="P18" s="16"/>
    </row>
    <row r="19" spans="1:16" x14ac:dyDescent="0.2">
      <c r="A19" s="30">
        <v>0</v>
      </c>
      <c r="B19" s="30">
        <v>0</v>
      </c>
      <c r="C19" s="30">
        <f>'2. Current Pathways'!C19</f>
        <v>0</v>
      </c>
      <c r="D19" s="16"/>
      <c r="E19" s="16"/>
      <c r="F19" s="16"/>
      <c r="G19" s="16"/>
      <c r="H19" s="16"/>
      <c r="I19" s="16"/>
      <c r="J19" s="16"/>
      <c r="K19" s="16"/>
      <c r="L19" s="16"/>
      <c r="M19" s="16"/>
      <c r="N19" s="16"/>
      <c r="O19" s="16"/>
      <c r="P19" s="16"/>
    </row>
    <row r="20" spans="1:16" x14ac:dyDescent="0.2">
      <c r="A20" s="30">
        <v>0</v>
      </c>
      <c r="B20" s="30">
        <v>0</v>
      </c>
      <c r="C20" s="30">
        <f>'2. Current Pathways'!C20</f>
        <v>0</v>
      </c>
      <c r="D20" s="16"/>
      <c r="E20" s="16"/>
      <c r="F20" s="16"/>
      <c r="G20" s="16"/>
      <c r="H20" s="16"/>
      <c r="I20" s="16"/>
      <c r="J20" s="16"/>
      <c r="K20" s="16"/>
      <c r="L20" s="16"/>
      <c r="M20" s="16"/>
      <c r="N20" s="16"/>
      <c r="O20" s="16"/>
      <c r="P20" s="16"/>
    </row>
    <row r="21" spans="1:16" x14ac:dyDescent="0.2">
      <c r="A21" s="30">
        <v>0</v>
      </c>
      <c r="B21" s="30">
        <v>0</v>
      </c>
      <c r="C21" s="30">
        <f>'2. Current Pathways'!C21</f>
        <v>0</v>
      </c>
      <c r="D21" s="16"/>
      <c r="E21" s="16"/>
      <c r="F21" s="16"/>
      <c r="G21" s="16"/>
      <c r="H21" s="16"/>
      <c r="I21" s="16"/>
      <c r="J21" s="16"/>
      <c r="K21" s="16"/>
      <c r="L21" s="16"/>
      <c r="M21" s="16"/>
      <c r="N21" s="16"/>
      <c r="O21" s="16"/>
      <c r="P21" s="16"/>
    </row>
    <row r="22" spans="1:16" x14ac:dyDescent="0.2">
      <c r="A22" s="30">
        <v>0</v>
      </c>
      <c r="B22" s="30">
        <v>0</v>
      </c>
      <c r="C22" s="30">
        <f>'2. Current Pathways'!C22</f>
        <v>0</v>
      </c>
      <c r="D22" s="8"/>
      <c r="E22" s="8"/>
      <c r="F22" s="8"/>
      <c r="G22" s="8"/>
      <c r="H22" s="8"/>
      <c r="I22" s="8"/>
      <c r="J22" s="8"/>
      <c r="K22" s="8"/>
      <c r="L22" s="8"/>
      <c r="M22" s="8"/>
      <c r="N22" s="8"/>
      <c r="O22" s="8"/>
      <c r="P22" s="8"/>
    </row>
    <row r="23" spans="1:16" x14ac:dyDescent="0.2">
      <c r="A23" s="30">
        <v>0</v>
      </c>
      <c r="B23" s="30">
        <v>0</v>
      </c>
      <c r="C23" s="30">
        <f>'2. Current Pathways'!C23</f>
        <v>0</v>
      </c>
      <c r="D23" s="8"/>
      <c r="E23" s="8"/>
      <c r="F23" s="8"/>
      <c r="G23" s="8"/>
      <c r="H23" s="8"/>
      <c r="I23" s="8"/>
      <c r="J23" s="8"/>
      <c r="K23" s="8"/>
      <c r="L23" s="8"/>
      <c r="M23" s="8"/>
      <c r="N23" s="8"/>
      <c r="O23" s="8"/>
      <c r="P23" s="8"/>
    </row>
    <row r="24" spans="1:16" x14ac:dyDescent="0.2">
      <c r="A24" s="30">
        <v>0</v>
      </c>
      <c r="B24" s="30">
        <v>0</v>
      </c>
      <c r="C24" s="30">
        <f>'2. Current Pathways'!C24</f>
        <v>0</v>
      </c>
      <c r="D24" s="8"/>
      <c r="E24" s="8"/>
      <c r="F24" s="8"/>
      <c r="G24" s="8"/>
      <c r="H24" s="8"/>
      <c r="I24" s="8"/>
      <c r="J24" s="8"/>
      <c r="K24" s="8"/>
      <c r="L24" s="8"/>
      <c r="M24" s="8"/>
      <c r="N24" s="8"/>
      <c r="O24" s="8"/>
      <c r="P24" s="8"/>
    </row>
    <row r="25" spans="1:16" x14ac:dyDescent="0.2">
      <c r="A25" s="30">
        <v>0</v>
      </c>
      <c r="B25" s="30">
        <v>0</v>
      </c>
      <c r="C25" s="30">
        <f>'2. Current Pathways'!C25</f>
        <v>0</v>
      </c>
      <c r="D25" s="8"/>
      <c r="E25" s="8"/>
      <c r="F25" s="8"/>
      <c r="G25" s="8"/>
      <c r="H25" s="8"/>
      <c r="I25" s="8"/>
      <c r="J25" s="8"/>
      <c r="K25" s="8"/>
      <c r="L25" s="8"/>
      <c r="M25" s="8"/>
      <c r="N25" s="8"/>
      <c r="O25" s="8"/>
      <c r="P25" s="8"/>
    </row>
    <row r="26" spans="1:16" x14ac:dyDescent="0.2">
      <c r="A26" s="30">
        <v>0</v>
      </c>
      <c r="B26" s="30">
        <v>0</v>
      </c>
      <c r="C26" s="30">
        <f>'2. Current Pathways'!C26</f>
        <v>0</v>
      </c>
      <c r="D26" s="8"/>
      <c r="E26" s="8"/>
      <c r="F26" s="8"/>
      <c r="G26" s="8"/>
      <c r="H26" s="8"/>
      <c r="I26" s="8"/>
      <c r="J26" s="8"/>
      <c r="K26" s="8"/>
      <c r="L26" s="8"/>
      <c r="M26" s="8"/>
      <c r="N26" s="8"/>
      <c r="O26" s="8"/>
      <c r="P26" s="8"/>
    </row>
    <row r="27" spans="1:16" x14ac:dyDescent="0.2">
      <c r="A27" s="30">
        <v>0</v>
      </c>
      <c r="B27" s="30">
        <v>0</v>
      </c>
      <c r="C27" s="30">
        <f>'2. Current Pathways'!C27</f>
        <v>0</v>
      </c>
      <c r="D27" s="8"/>
      <c r="E27" s="8"/>
      <c r="F27" s="8"/>
      <c r="G27" s="8"/>
      <c r="H27" s="8"/>
      <c r="I27" s="8"/>
      <c r="J27" s="8"/>
      <c r="K27" s="8"/>
      <c r="L27" s="8"/>
      <c r="M27" s="8"/>
      <c r="N27" s="8"/>
      <c r="O27" s="8"/>
      <c r="P27" s="8"/>
    </row>
    <row r="28" spans="1:16" x14ac:dyDescent="0.2">
      <c r="A28" s="30">
        <v>0</v>
      </c>
      <c r="B28" s="30">
        <v>0</v>
      </c>
      <c r="C28" s="30">
        <f>'2. Current Pathways'!C28</f>
        <v>0</v>
      </c>
      <c r="D28" s="8"/>
      <c r="E28" s="8"/>
      <c r="F28" s="8"/>
      <c r="G28" s="8"/>
      <c r="H28" s="8"/>
      <c r="I28" s="8"/>
      <c r="J28" s="8"/>
      <c r="K28" s="8"/>
      <c r="L28" s="8"/>
      <c r="M28" s="8"/>
      <c r="N28" s="8"/>
      <c r="O28" s="8"/>
      <c r="P28" s="8"/>
    </row>
    <row r="29" spans="1:16" x14ac:dyDescent="0.2">
      <c r="A29" s="30">
        <v>0</v>
      </c>
      <c r="B29" s="30">
        <v>0</v>
      </c>
      <c r="C29" s="30">
        <f>'2. Current Pathways'!C29</f>
        <v>0</v>
      </c>
      <c r="D29" s="8"/>
      <c r="E29" s="8"/>
      <c r="F29" s="8"/>
      <c r="G29" s="8"/>
      <c r="H29" s="8"/>
      <c r="I29" s="8"/>
      <c r="J29" s="8"/>
      <c r="K29" s="8"/>
      <c r="L29" s="8"/>
      <c r="M29" s="8"/>
      <c r="N29" s="8"/>
      <c r="O29" s="8"/>
      <c r="P29" s="8"/>
    </row>
    <row r="30" spans="1:16" x14ac:dyDescent="0.2">
      <c r="A30" s="30">
        <v>0</v>
      </c>
      <c r="B30" s="30">
        <v>0</v>
      </c>
      <c r="C30" s="30">
        <f>'2. Current Pathways'!C30</f>
        <v>0</v>
      </c>
      <c r="D30" s="8"/>
      <c r="E30" s="8"/>
      <c r="F30" s="8"/>
      <c r="G30" s="8"/>
      <c r="H30" s="8"/>
      <c r="I30" s="8"/>
      <c r="J30" s="8"/>
      <c r="K30" s="8"/>
      <c r="L30" s="8"/>
      <c r="M30" s="8"/>
      <c r="N30" s="8"/>
      <c r="O30" s="8"/>
      <c r="P30" s="8"/>
    </row>
    <row r="31" spans="1:16" x14ac:dyDescent="0.2">
      <c r="A31" s="30">
        <v>0</v>
      </c>
      <c r="B31" s="30">
        <v>0</v>
      </c>
      <c r="C31" s="30">
        <f>'2. Current Pathways'!C31</f>
        <v>0</v>
      </c>
      <c r="D31" s="8"/>
      <c r="E31" s="8"/>
      <c r="F31" s="8"/>
      <c r="G31" s="8"/>
      <c r="H31" s="8"/>
      <c r="I31" s="8"/>
      <c r="J31" s="8"/>
      <c r="K31" s="8"/>
      <c r="L31" s="8"/>
      <c r="M31" s="8"/>
      <c r="N31" s="8"/>
      <c r="O31" s="8"/>
      <c r="P31" s="8"/>
    </row>
    <row r="32" spans="1:16" x14ac:dyDescent="0.2">
      <c r="A32" s="30">
        <v>0</v>
      </c>
      <c r="B32" s="30">
        <v>0</v>
      </c>
      <c r="C32" s="30">
        <f>'2. Current Pathways'!C32</f>
        <v>0</v>
      </c>
      <c r="D32" s="8"/>
      <c r="E32" s="8"/>
      <c r="F32" s="8"/>
      <c r="G32" s="8"/>
      <c r="H32" s="8"/>
      <c r="I32" s="8"/>
      <c r="J32" s="8"/>
      <c r="K32" s="8"/>
      <c r="L32" s="8"/>
      <c r="M32" s="8"/>
      <c r="N32" s="8"/>
      <c r="O32" s="8"/>
      <c r="P32" s="8"/>
    </row>
    <row r="33" spans="1:16" x14ac:dyDescent="0.2">
      <c r="A33" s="30">
        <v>0</v>
      </c>
      <c r="B33" s="30">
        <v>0</v>
      </c>
      <c r="C33" s="30">
        <f>'2. Current Pathways'!C33</f>
        <v>0</v>
      </c>
      <c r="D33" s="8"/>
      <c r="E33" s="8"/>
      <c r="F33" s="8"/>
      <c r="G33" s="8"/>
      <c r="H33" s="8"/>
      <c r="I33" s="8"/>
      <c r="J33" s="8"/>
      <c r="K33" s="8"/>
      <c r="L33" s="8"/>
      <c r="M33" s="8"/>
      <c r="N33" s="8"/>
      <c r="O33" s="8"/>
      <c r="P33" s="8"/>
    </row>
    <row r="34" spans="1:16" x14ac:dyDescent="0.2">
      <c r="A34" s="30">
        <v>0</v>
      </c>
      <c r="B34" s="30">
        <v>0</v>
      </c>
      <c r="C34" s="30">
        <f>'2. Current Pathways'!C34</f>
        <v>0</v>
      </c>
      <c r="D34" s="8"/>
      <c r="E34" s="8"/>
      <c r="F34" s="8"/>
      <c r="G34" s="8"/>
      <c r="H34" s="8"/>
      <c r="I34" s="8"/>
      <c r="J34" s="8"/>
      <c r="K34" s="8"/>
      <c r="L34" s="8"/>
      <c r="M34" s="8"/>
      <c r="N34" s="8"/>
      <c r="O34" s="8"/>
      <c r="P34" s="8"/>
    </row>
    <row r="35" spans="1:16" x14ac:dyDescent="0.2">
      <c r="A35" s="30">
        <v>0</v>
      </c>
      <c r="B35" s="30">
        <v>0</v>
      </c>
      <c r="C35" s="30">
        <f>'2. Current Pathways'!C35</f>
        <v>0</v>
      </c>
      <c r="D35" s="8"/>
      <c r="E35" s="8"/>
      <c r="F35" s="8"/>
      <c r="G35" s="8"/>
      <c r="H35" s="8"/>
      <c r="I35" s="8"/>
      <c r="J35" s="8"/>
      <c r="K35" s="8"/>
      <c r="L35" s="8"/>
      <c r="M35" s="8"/>
      <c r="N35" s="8"/>
      <c r="O35" s="8"/>
      <c r="P35" s="8"/>
    </row>
    <row r="36" spans="1:16" x14ac:dyDescent="0.2">
      <c r="A36" s="30">
        <v>0</v>
      </c>
      <c r="B36" s="30">
        <v>0</v>
      </c>
      <c r="C36" s="30">
        <f>'2. Current Pathways'!C36</f>
        <v>0</v>
      </c>
      <c r="D36" s="8"/>
      <c r="E36" s="8"/>
      <c r="F36" s="8"/>
      <c r="G36" s="8"/>
      <c r="H36" s="8"/>
      <c r="I36" s="8"/>
      <c r="J36" s="8"/>
      <c r="K36" s="8"/>
      <c r="L36" s="8"/>
      <c r="M36" s="8"/>
      <c r="N36" s="8"/>
      <c r="O36" s="8"/>
      <c r="P36" s="8"/>
    </row>
    <row r="37" spans="1:16" x14ac:dyDescent="0.2">
      <c r="A37" s="30">
        <v>0</v>
      </c>
      <c r="B37" s="30">
        <v>0</v>
      </c>
      <c r="C37" s="30">
        <f>'2. Current Pathways'!C37</f>
        <v>0</v>
      </c>
      <c r="D37" s="8"/>
      <c r="E37" s="8"/>
      <c r="F37" s="8"/>
      <c r="G37" s="8"/>
      <c r="H37" s="8"/>
      <c r="I37" s="8"/>
      <c r="J37" s="8"/>
      <c r="K37" s="8"/>
      <c r="L37" s="8"/>
      <c r="M37" s="8"/>
      <c r="N37" s="8"/>
      <c r="O37" s="8"/>
      <c r="P37" s="8"/>
    </row>
    <row r="38" spans="1:16" x14ac:dyDescent="0.2">
      <c r="A38" s="30">
        <v>0</v>
      </c>
      <c r="B38" s="30">
        <v>0</v>
      </c>
      <c r="C38" s="30">
        <f>'2. Current Pathways'!C38</f>
        <v>0</v>
      </c>
      <c r="D38" s="8"/>
      <c r="E38" s="8"/>
      <c r="F38" s="8"/>
      <c r="G38" s="8"/>
      <c r="H38" s="8"/>
      <c r="I38" s="8"/>
      <c r="J38" s="8"/>
      <c r="K38" s="8"/>
      <c r="L38" s="8"/>
      <c r="M38" s="8"/>
      <c r="N38" s="8"/>
      <c r="O38" s="8"/>
      <c r="P38" s="8"/>
    </row>
    <row r="39" spans="1:16" x14ac:dyDescent="0.2">
      <c r="A39" s="30">
        <v>0</v>
      </c>
      <c r="B39" s="30">
        <v>0</v>
      </c>
      <c r="C39" s="30">
        <f>'2. Current Pathways'!C39</f>
        <v>0</v>
      </c>
      <c r="D39" s="8"/>
      <c r="E39" s="8"/>
      <c r="F39" s="8"/>
      <c r="G39" s="8"/>
      <c r="H39" s="8"/>
      <c r="I39" s="8"/>
      <c r="J39" s="8"/>
      <c r="K39" s="8"/>
      <c r="L39" s="8"/>
      <c r="M39" s="8"/>
      <c r="N39" s="8"/>
      <c r="O39" s="8"/>
      <c r="P39" s="8"/>
    </row>
    <row r="40" spans="1:16" x14ac:dyDescent="0.2">
      <c r="A40" s="30">
        <v>0</v>
      </c>
      <c r="B40" s="30">
        <v>0</v>
      </c>
      <c r="C40" s="30">
        <f>'2. Current Pathways'!C40</f>
        <v>0</v>
      </c>
      <c r="D40" s="8"/>
      <c r="E40" s="8"/>
      <c r="F40" s="8"/>
      <c r="G40" s="8"/>
      <c r="H40" s="8"/>
      <c r="I40" s="8"/>
      <c r="J40" s="8"/>
      <c r="K40" s="8"/>
      <c r="L40" s="8"/>
      <c r="M40" s="8"/>
      <c r="N40" s="8"/>
      <c r="O40" s="8"/>
      <c r="P40" s="8"/>
    </row>
    <row r="41" spans="1:16" x14ac:dyDescent="0.2">
      <c r="A41" s="30">
        <v>0</v>
      </c>
      <c r="B41" s="30">
        <v>0</v>
      </c>
      <c r="C41" s="30">
        <f>'2. Current Pathways'!C41</f>
        <v>0</v>
      </c>
      <c r="D41" s="8"/>
      <c r="E41" s="8"/>
      <c r="F41" s="8"/>
      <c r="G41" s="8"/>
      <c r="H41" s="8"/>
      <c r="I41" s="8"/>
      <c r="J41" s="8"/>
      <c r="K41" s="8"/>
      <c r="L41" s="8"/>
      <c r="M41" s="8"/>
      <c r="N41" s="8"/>
      <c r="O41" s="8"/>
      <c r="P41" s="8"/>
    </row>
    <row r="42" spans="1:16" x14ac:dyDescent="0.2">
      <c r="A42" s="30">
        <v>0</v>
      </c>
      <c r="B42" s="30">
        <v>0</v>
      </c>
      <c r="C42" s="30">
        <f>'2. Current Pathways'!C42</f>
        <v>0</v>
      </c>
      <c r="D42" s="8"/>
      <c r="E42" s="8"/>
      <c r="F42" s="8"/>
      <c r="G42" s="8"/>
      <c r="H42" s="8"/>
      <c r="I42" s="8"/>
      <c r="J42" s="8"/>
      <c r="K42" s="8"/>
      <c r="L42" s="8"/>
      <c r="M42" s="8"/>
      <c r="N42" s="8"/>
      <c r="O42" s="8"/>
      <c r="P42" s="8"/>
    </row>
    <row r="43" spans="1:16" x14ac:dyDescent="0.2">
      <c r="A43" s="30">
        <v>0</v>
      </c>
      <c r="B43" s="30">
        <v>0</v>
      </c>
      <c r="C43" s="30">
        <f>'2. Current Pathways'!C43</f>
        <v>0</v>
      </c>
      <c r="D43" s="8"/>
      <c r="E43" s="8"/>
      <c r="F43" s="8"/>
      <c r="G43" s="8"/>
      <c r="H43" s="8"/>
      <c r="I43" s="8"/>
      <c r="J43" s="8"/>
      <c r="K43" s="8"/>
      <c r="L43" s="8"/>
      <c r="M43" s="8"/>
      <c r="N43" s="8"/>
      <c r="O43" s="8"/>
      <c r="P43" s="8"/>
    </row>
    <row r="44" spans="1:16" x14ac:dyDescent="0.2">
      <c r="A44" s="30">
        <v>0</v>
      </c>
      <c r="B44" s="30">
        <v>0</v>
      </c>
      <c r="C44" s="30">
        <f>'2. Current Pathways'!C44</f>
        <v>0</v>
      </c>
      <c r="D44" s="8"/>
      <c r="E44" s="8"/>
      <c r="F44" s="8"/>
      <c r="G44" s="8"/>
      <c r="H44" s="8"/>
      <c r="I44" s="8"/>
      <c r="J44" s="8"/>
      <c r="K44" s="8"/>
      <c r="L44" s="8"/>
      <c r="M44" s="8"/>
      <c r="N44" s="8"/>
      <c r="O44" s="8"/>
      <c r="P44" s="8"/>
    </row>
    <row r="45" spans="1:16" x14ac:dyDescent="0.2">
      <c r="A45" s="30">
        <v>0</v>
      </c>
      <c r="B45" s="30">
        <v>0</v>
      </c>
      <c r="C45" s="30">
        <f>'2. Current Pathways'!C45</f>
        <v>0</v>
      </c>
      <c r="D45" s="8"/>
      <c r="E45" s="8"/>
      <c r="F45" s="8"/>
      <c r="G45" s="8"/>
      <c r="H45" s="8"/>
      <c r="I45" s="8"/>
      <c r="J45" s="8"/>
      <c r="K45" s="8"/>
      <c r="L45" s="8"/>
      <c r="M45" s="8"/>
      <c r="N45" s="8"/>
      <c r="O45" s="8"/>
      <c r="P45" s="8"/>
    </row>
    <row r="46" spans="1:16" x14ac:dyDescent="0.2">
      <c r="A46" s="30">
        <v>0</v>
      </c>
      <c r="B46" s="30">
        <v>0</v>
      </c>
      <c r="C46" s="30">
        <f>'2. Current Pathways'!C46</f>
        <v>0</v>
      </c>
      <c r="D46" s="8"/>
      <c r="E46" s="8"/>
      <c r="F46" s="8"/>
      <c r="G46" s="8"/>
      <c r="H46" s="8"/>
      <c r="I46" s="8"/>
      <c r="J46" s="8"/>
      <c r="K46" s="8"/>
      <c r="L46" s="8"/>
      <c r="M46" s="8"/>
      <c r="N46" s="8"/>
      <c r="O46" s="8"/>
      <c r="P46" s="8"/>
    </row>
    <row r="47" spans="1:16" x14ac:dyDescent="0.2">
      <c r="A47" s="30">
        <v>0</v>
      </c>
      <c r="B47" s="30">
        <v>0</v>
      </c>
      <c r="C47" s="30">
        <f>'2. Current Pathways'!C47</f>
        <v>0</v>
      </c>
      <c r="D47" s="8"/>
      <c r="E47" s="8"/>
      <c r="F47" s="8"/>
      <c r="G47" s="8"/>
      <c r="H47" s="8"/>
      <c r="I47" s="8"/>
      <c r="J47" s="8"/>
      <c r="K47" s="8"/>
      <c r="L47" s="8"/>
      <c r="M47" s="8"/>
      <c r="N47" s="8"/>
      <c r="O47" s="8"/>
      <c r="P47" s="8"/>
    </row>
    <row r="48" spans="1:16" x14ac:dyDescent="0.2">
      <c r="A48" s="30">
        <v>0</v>
      </c>
      <c r="B48" s="30">
        <v>0</v>
      </c>
      <c r="C48" s="30">
        <f>'2. Current Pathways'!C48</f>
        <v>0</v>
      </c>
      <c r="D48" s="8"/>
      <c r="E48" s="8"/>
      <c r="F48" s="8"/>
      <c r="G48" s="8"/>
      <c r="H48" s="8"/>
      <c r="I48" s="8"/>
      <c r="J48" s="8"/>
      <c r="K48" s="8"/>
      <c r="L48" s="8"/>
      <c r="M48" s="8"/>
      <c r="N48" s="8"/>
      <c r="O48" s="8"/>
      <c r="P48" s="8"/>
    </row>
    <row r="49" spans="1:16" x14ac:dyDescent="0.2">
      <c r="A49" s="30">
        <v>0</v>
      </c>
      <c r="B49" s="30">
        <v>0</v>
      </c>
      <c r="C49" s="30">
        <f>'2. Current Pathways'!C49</f>
        <v>0</v>
      </c>
      <c r="D49" s="8"/>
      <c r="E49" s="8"/>
      <c r="F49" s="8"/>
      <c r="G49" s="8"/>
      <c r="H49" s="8"/>
      <c r="I49" s="8"/>
      <c r="J49" s="8"/>
      <c r="K49" s="8"/>
      <c r="L49" s="8"/>
      <c r="M49" s="8"/>
      <c r="N49" s="8"/>
      <c r="O49" s="8"/>
      <c r="P49" s="8"/>
    </row>
    <row r="50" spans="1:16" x14ac:dyDescent="0.2">
      <c r="A50" s="30">
        <v>0</v>
      </c>
      <c r="B50" s="30">
        <v>0</v>
      </c>
      <c r="C50" s="30">
        <f>'2. Current Pathways'!C50</f>
        <v>0</v>
      </c>
      <c r="D50" s="8"/>
      <c r="E50" s="8"/>
      <c r="F50" s="8"/>
      <c r="G50" s="8"/>
      <c r="H50" s="8"/>
      <c r="I50" s="8"/>
      <c r="J50" s="8"/>
      <c r="K50" s="8"/>
      <c r="L50" s="8"/>
      <c r="M50" s="8"/>
      <c r="N50" s="8"/>
      <c r="O50" s="8"/>
      <c r="P50" s="8"/>
    </row>
    <row r="51" spans="1:16" x14ac:dyDescent="0.2">
      <c r="A51" s="30">
        <v>0</v>
      </c>
      <c r="B51" s="30">
        <v>0</v>
      </c>
      <c r="C51" s="30">
        <f>'2. Current Pathways'!C51</f>
        <v>0</v>
      </c>
      <c r="D51" s="8"/>
      <c r="E51" s="8"/>
      <c r="F51" s="8"/>
      <c r="G51" s="8"/>
      <c r="H51" s="8"/>
      <c r="I51" s="8"/>
      <c r="J51" s="8"/>
      <c r="K51" s="8"/>
      <c r="L51" s="8"/>
      <c r="M51" s="8"/>
      <c r="N51" s="8"/>
      <c r="O51" s="8"/>
      <c r="P51" s="8"/>
    </row>
    <row r="52" spans="1:16" x14ac:dyDescent="0.2">
      <c r="A52" s="30">
        <v>0</v>
      </c>
      <c r="B52" s="30">
        <v>0</v>
      </c>
      <c r="C52" s="30">
        <f>'2. Current Pathways'!C52</f>
        <v>0</v>
      </c>
      <c r="D52" s="8"/>
      <c r="E52" s="8"/>
      <c r="F52" s="8"/>
      <c r="G52" s="8"/>
      <c r="H52" s="8"/>
      <c r="I52" s="8"/>
      <c r="J52" s="8"/>
      <c r="K52" s="8"/>
      <c r="L52" s="8"/>
      <c r="M52" s="8"/>
      <c r="N52" s="8"/>
      <c r="O52" s="8"/>
      <c r="P52" s="8"/>
    </row>
    <row r="53" spans="1:16" x14ac:dyDescent="0.2">
      <c r="A53" s="30">
        <v>0</v>
      </c>
      <c r="B53" s="30">
        <v>0</v>
      </c>
      <c r="C53" s="30">
        <f>'2. Current Pathways'!C53</f>
        <v>0</v>
      </c>
      <c r="D53" s="8"/>
      <c r="E53" s="8"/>
      <c r="F53" s="8"/>
      <c r="G53" s="8"/>
      <c r="H53" s="8"/>
      <c r="I53" s="8"/>
      <c r="J53" s="8"/>
      <c r="K53" s="8"/>
      <c r="L53" s="8"/>
      <c r="M53" s="8"/>
      <c r="N53" s="8"/>
      <c r="O53" s="8"/>
      <c r="P53" s="8"/>
    </row>
    <row r="54" spans="1:16" x14ac:dyDescent="0.2">
      <c r="A54" s="30">
        <v>0</v>
      </c>
      <c r="B54" s="30">
        <v>0</v>
      </c>
      <c r="C54" s="30">
        <f>'2. Current Pathways'!C54</f>
        <v>0</v>
      </c>
      <c r="D54" s="8"/>
      <c r="E54" s="8"/>
      <c r="F54" s="8"/>
      <c r="G54" s="8"/>
      <c r="H54" s="8"/>
      <c r="I54" s="8"/>
      <c r="J54" s="8"/>
      <c r="K54" s="8"/>
      <c r="L54" s="8"/>
      <c r="M54" s="8"/>
      <c r="N54" s="8"/>
      <c r="O54" s="8"/>
      <c r="P54" s="8"/>
    </row>
    <row r="55" spans="1:16" x14ac:dyDescent="0.2">
      <c r="A55" s="30">
        <v>0</v>
      </c>
      <c r="B55" s="30">
        <v>0</v>
      </c>
      <c r="C55" s="30">
        <f>'2. Current Pathways'!C55</f>
        <v>0</v>
      </c>
      <c r="D55" s="8"/>
      <c r="E55" s="8"/>
      <c r="F55" s="8"/>
      <c r="G55" s="8"/>
      <c r="H55" s="8"/>
      <c r="I55" s="8"/>
      <c r="J55" s="8"/>
      <c r="K55" s="8"/>
      <c r="L55" s="8"/>
      <c r="M55" s="8"/>
      <c r="N55" s="8"/>
      <c r="O55" s="8"/>
      <c r="P55" s="8"/>
    </row>
    <row r="56" spans="1:16" x14ac:dyDescent="0.2">
      <c r="A56" s="30">
        <v>0</v>
      </c>
      <c r="B56" s="30">
        <v>0</v>
      </c>
      <c r="C56" s="30">
        <f>'2. Current Pathways'!C56</f>
        <v>0</v>
      </c>
      <c r="D56" s="8"/>
      <c r="E56" s="8"/>
      <c r="F56" s="8"/>
      <c r="G56" s="8"/>
      <c r="H56" s="8"/>
      <c r="I56" s="8"/>
      <c r="J56" s="8"/>
      <c r="K56" s="8"/>
      <c r="L56" s="8"/>
      <c r="M56" s="8"/>
      <c r="N56" s="8"/>
      <c r="O56" s="8"/>
      <c r="P56" s="8"/>
    </row>
    <row r="57" spans="1:16" x14ac:dyDescent="0.2">
      <c r="A57" s="30">
        <v>0</v>
      </c>
      <c r="B57" s="30">
        <v>0</v>
      </c>
      <c r="C57" s="30">
        <f>'2. Current Pathways'!C57</f>
        <v>0</v>
      </c>
      <c r="D57" s="8"/>
      <c r="E57" s="8"/>
      <c r="F57" s="8"/>
      <c r="G57" s="8"/>
      <c r="H57" s="8"/>
      <c r="I57" s="8"/>
      <c r="J57" s="8"/>
      <c r="K57" s="8"/>
      <c r="L57" s="8"/>
      <c r="M57" s="8"/>
      <c r="N57" s="8"/>
      <c r="O57" s="8"/>
      <c r="P57" s="8"/>
    </row>
    <row r="58" spans="1:16" x14ac:dyDescent="0.2">
      <c r="A58" s="30">
        <v>0</v>
      </c>
      <c r="B58" s="30">
        <v>0</v>
      </c>
      <c r="C58" s="30">
        <f>'2. Current Pathways'!C58</f>
        <v>0</v>
      </c>
      <c r="D58" s="8"/>
      <c r="E58" s="8"/>
      <c r="F58" s="8"/>
      <c r="G58" s="8"/>
      <c r="H58" s="8"/>
      <c r="I58" s="8"/>
      <c r="J58" s="8"/>
      <c r="K58" s="8"/>
      <c r="L58" s="8"/>
      <c r="M58" s="8"/>
      <c r="N58" s="8"/>
      <c r="O58" s="8"/>
      <c r="P58" s="8"/>
    </row>
    <row r="59" spans="1:16" x14ac:dyDescent="0.2">
      <c r="A59" s="30">
        <v>0</v>
      </c>
      <c r="B59" s="30">
        <v>0</v>
      </c>
      <c r="C59" s="30">
        <f>'2. Current Pathways'!C59</f>
        <v>0</v>
      </c>
      <c r="D59" s="8"/>
      <c r="E59" s="8"/>
      <c r="F59" s="8"/>
      <c r="G59" s="8"/>
      <c r="H59" s="8"/>
      <c r="I59" s="8"/>
      <c r="J59" s="8"/>
      <c r="K59" s="8"/>
      <c r="L59" s="8"/>
      <c r="M59" s="8"/>
      <c r="N59" s="8"/>
      <c r="O59" s="8"/>
      <c r="P59" s="8"/>
    </row>
    <row r="60" spans="1:16" x14ac:dyDescent="0.2">
      <c r="A60" s="30">
        <v>0</v>
      </c>
      <c r="B60" s="30">
        <v>0</v>
      </c>
      <c r="C60" s="30">
        <f>'2. Current Pathways'!C60</f>
        <v>0</v>
      </c>
      <c r="D60" s="8"/>
      <c r="E60" s="8"/>
      <c r="F60" s="8"/>
      <c r="G60" s="8"/>
      <c r="H60" s="8"/>
      <c r="I60" s="8"/>
      <c r="J60" s="8"/>
      <c r="K60" s="8"/>
      <c r="L60" s="8"/>
      <c r="M60" s="8"/>
      <c r="N60" s="8"/>
      <c r="O60" s="8"/>
      <c r="P60" s="8"/>
    </row>
    <row r="61" spans="1:16" x14ac:dyDescent="0.2">
      <c r="A61" s="30">
        <v>0</v>
      </c>
      <c r="B61" s="30">
        <v>0</v>
      </c>
      <c r="C61" s="30">
        <f>'2. Current Pathways'!C61</f>
        <v>0</v>
      </c>
      <c r="D61" s="8"/>
      <c r="E61" s="8"/>
      <c r="F61" s="8"/>
      <c r="G61" s="8"/>
      <c r="H61" s="8"/>
      <c r="I61" s="8"/>
      <c r="J61" s="8"/>
      <c r="K61" s="8"/>
      <c r="L61" s="8"/>
      <c r="M61" s="8"/>
      <c r="N61" s="8"/>
      <c r="O61" s="8"/>
      <c r="P61" s="8"/>
    </row>
    <row r="62" spans="1:16" x14ac:dyDescent="0.2">
      <c r="A62" s="30">
        <v>0</v>
      </c>
      <c r="B62" s="30">
        <v>0</v>
      </c>
      <c r="C62" s="30">
        <f>'2. Current Pathways'!C62</f>
        <v>0</v>
      </c>
      <c r="D62" s="8"/>
      <c r="E62" s="8"/>
      <c r="F62" s="8"/>
      <c r="G62" s="8"/>
      <c r="H62" s="8"/>
      <c r="I62" s="8"/>
      <c r="J62" s="8"/>
      <c r="K62" s="8"/>
      <c r="L62" s="8"/>
      <c r="M62" s="8"/>
      <c r="N62" s="8"/>
      <c r="O62" s="8"/>
      <c r="P62" s="8"/>
    </row>
    <row r="63" spans="1:16" x14ac:dyDescent="0.2">
      <c r="A63" s="30">
        <v>0</v>
      </c>
      <c r="B63" s="30">
        <v>0</v>
      </c>
      <c r="C63" s="30">
        <f>'2. Current Pathways'!C63</f>
        <v>0</v>
      </c>
      <c r="D63" s="8"/>
      <c r="E63" s="8"/>
      <c r="F63" s="8"/>
      <c r="G63" s="8"/>
      <c r="H63" s="8"/>
      <c r="I63" s="8"/>
      <c r="J63" s="8"/>
      <c r="K63" s="8"/>
      <c r="L63" s="8"/>
      <c r="M63" s="8"/>
      <c r="N63" s="8"/>
      <c r="O63" s="8"/>
      <c r="P63" s="8"/>
    </row>
    <row r="64" spans="1:16" x14ac:dyDescent="0.2">
      <c r="A64" s="30">
        <v>0</v>
      </c>
      <c r="B64" s="30">
        <v>0</v>
      </c>
      <c r="C64" s="30">
        <f>'2. Current Pathways'!C64</f>
        <v>0</v>
      </c>
      <c r="D64" s="8"/>
      <c r="E64" s="8"/>
      <c r="F64" s="8"/>
      <c r="G64" s="8"/>
      <c r="H64" s="8"/>
      <c r="I64" s="8"/>
      <c r="J64" s="8"/>
      <c r="K64" s="8"/>
      <c r="L64" s="8"/>
      <c r="M64" s="8"/>
      <c r="N64" s="8"/>
      <c r="O64" s="8"/>
      <c r="P64" s="8"/>
    </row>
    <row r="65" spans="1:16" x14ac:dyDescent="0.2">
      <c r="A65" s="30">
        <v>0</v>
      </c>
      <c r="B65" s="30">
        <v>0</v>
      </c>
      <c r="C65" s="30">
        <f>'2. Current Pathways'!C65</f>
        <v>0</v>
      </c>
      <c r="D65" s="8"/>
      <c r="E65" s="8"/>
      <c r="F65" s="8"/>
      <c r="G65" s="8"/>
      <c r="H65" s="8"/>
      <c r="I65" s="8"/>
      <c r="J65" s="8"/>
      <c r="K65" s="8"/>
      <c r="L65" s="8"/>
      <c r="M65" s="8"/>
      <c r="N65" s="8"/>
      <c r="O65" s="8"/>
      <c r="P65" s="8"/>
    </row>
    <row r="66" spans="1:16" x14ac:dyDescent="0.2">
      <c r="A66" s="30">
        <v>0</v>
      </c>
      <c r="B66" s="30">
        <v>0</v>
      </c>
      <c r="C66" s="30">
        <f>'2. Current Pathways'!C66</f>
        <v>0</v>
      </c>
      <c r="D66" s="8"/>
      <c r="E66" s="8"/>
      <c r="F66" s="8"/>
      <c r="G66" s="8"/>
      <c r="H66" s="8"/>
      <c r="I66" s="8"/>
      <c r="J66" s="8"/>
      <c r="K66" s="8"/>
      <c r="L66" s="8"/>
      <c r="M66" s="8"/>
      <c r="N66" s="8"/>
      <c r="O66" s="8"/>
      <c r="P66" s="8"/>
    </row>
    <row r="67" spans="1:16" x14ac:dyDescent="0.2">
      <c r="A67" s="30">
        <v>0</v>
      </c>
      <c r="B67" s="30">
        <v>0</v>
      </c>
      <c r="C67" s="30">
        <f>'2. Current Pathways'!C67</f>
        <v>0</v>
      </c>
      <c r="D67" s="8"/>
      <c r="E67" s="8"/>
      <c r="F67" s="8"/>
      <c r="G67" s="8"/>
      <c r="H67" s="8"/>
      <c r="I67" s="8"/>
      <c r="J67" s="8"/>
      <c r="K67" s="8"/>
      <c r="L67" s="8"/>
      <c r="M67" s="8"/>
      <c r="N67" s="8"/>
      <c r="O67" s="8"/>
      <c r="P67" s="8"/>
    </row>
    <row r="68" spans="1:16" x14ac:dyDescent="0.2">
      <c r="A68" s="30">
        <v>0</v>
      </c>
      <c r="B68" s="30">
        <v>0</v>
      </c>
      <c r="C68" s="30">
        <f>'2. Current Pathways'!C68</f>
        <v>0</v>
      </c>
      <c r="D68" s="8"/>
      <c r="E68" s="8"/>
      <c r="F68" s="8"/>
      <c r="G68" s="8"/>
      <c r="H68" s="8"/>
      <c r="I68" s="8"/>
      <c r="J68" s="8"/>
      <c r="K68" s="8"/>
      <c r="L68" s="8"/>
      <c r="M68" s="8"/>
      <c r="N68" s="8"/>
      <c r="O68" s="8"/>
      <c r="P68" s="8"/>
    </row>
    <row r="69" spans="1:16" x14ac:dyDescent="0.2">
      <c r="A69" s="30">
        <v>0</v>
      </c>
      <c r="B69" s="30">
        <v>0</v>
      </c>
      <c r="C69" s="30">
        <f>'2. Current Pathways'!C69</f>
        <v>0</v>
      </c>
      <c r="D69" s="8"/>
      <c r="E69" s="8"/>
      <c r="F69" s="8"/>
      <c r="G69" s="8"/>
      <c r="H69" s="8"/>
      <c r="I69" s="8"/>
      <c r="J69" s="8"/>
      <c r="K69" s="8"/>
      <c r="L69" s="8"/>
      <c r="M69" s="8"/>
      <c r="N69" s="8"/>
      <c r="O69" s="8"/>
      <c r="P69" s="8"/>
    </row>
    <row r="70" spans="1:16" x14ac:dyDescent="0.2">
      <c r="A70" s="30">
        <v>0</v>
      </c>
      <c r="B70" s="30">
        <v>0</v>
      </c>
      <c r="C70" s="30">
        <f>'2. Current Pathways'!C70</f>
        <v>0</v>
      </c>
      <c r="D70" s="8"/>
      <c r="E70" s="8"/>
      <c r="F70" s="8"/>
      <c r="G70" s="8"/>
      <c r="H70" s="8"/>
      <c r="I70" s="8"/>
      <c r="J70" s="8"/>
      <c r="K70" s="8"/>
      <c r="L70" s="8"/>
      <c r="M70" s="8"/>
      <c r="N70" s="8"/>
      <c r="O70" s="8"/>
      <c r="P70" s="8"/>
    </row>
    <row r="71" spans="1:16" x14ac:dyDescent="0.2">
      <c r="A71" s="30">
        <v>0</v>
      </c>
      <c r="B71" s="30">
        <v>0</v>
      </c>
      <c r="C71" s="30">
        <f>'2. Current Pathways'!C71</f>
        <v>0</v>
      </c>
      <c r="D71" s="8"/>
      <c r="E71" s="8"/>
      <c r="F71" s="8"/>
      <c r="G71" s="8"/>
      <c r="H71" s="8"/>
      <c r="I71" s="8"/>
      <c r="J71" s="8"/>
      <c r="K71" s="8"/>
      <c r="L71" s="8"/>
      <c r="M71" s="8"/>
      <c r="N71" s="8"/>
      <c r="O71" s="8"/>
      <c r="P71" s="8"/>
    </row>
    <row r="72" spans="1:16" x14ac:dyDescent="0.2">
      <c r="A72" s="30">
        <v>0</v>
      </c>
      <c r="B72" s="30">
        <v>0</v>
      </c>
      <c r="C72" s="30">
        <f>'2. Current Pathways'!C72</f>
        <v>0</v>
      </c>
      <c r="D72" s="8"/>
      <c r="E72" s="8"/>
      <c r="F72" s="8"/>
      <c r="G72" s="8"/>
      <c r="H72" s="8"/>
      <c r="I72" s="8"/>
      <c r="J72" s="8"/>
      <c r="K72" s="8"/>
      <c r="L72" s="8"/>
      <c r="M72" s="8"/>
      <c r="N72" s="8"/>
      <c r="O72" s="8"/>
      <c r="P72" s="8"/>
    </row>
    <row r="73" spans="1:16" x14ac:dyDescent="0.2">
      <c r="A73" s="30">
        <v>0</v>
      </c>
      <c r="B73" s="30">
        <v>0</v>
      </c>
      <c r="C73" s="30">
        <f>'2. Current Pathways'!C73</f>
        <v>0</v>
      </c>
      <c r="D73" s="8"/>
      <c r="E73" s="8"/>
      <c r="F73" s="8"/>
      <c r="G73" s="8"/>
      <c r="H73" s="8"/>
      <c r="I73" s="8"/>
      <c r="J73" s="8"/>
      <c r="K73" s="8"/>
      <c r="L73" s="8"/>
      <c r="M73" s="8"/>
      <c r="N73" s="8"/>
      <c r="O73" s="8"/>
      <c r="P73" s="8"/>
    </row>
    <row r="74" spans="1:16" x14ac:dyDescent="0.2">
      <c r="A74" s="30">
        <v>0</v>
      </c>
      <c r="B74" s="30">
        <v>0</v>
      </c>
      <c r="C74" s="30">
        <f>'2. Current Pathways'!C74</f>
        <v>0</v>
      </c>
      <c r="D74" s="8"/>
      <c r="E74" s="8"/>
      <c r="F74" s="8"/>
      <c r="G74" s="8"/>
      <c r="H74" s="8"/>
      <c r="I74" s="8"/>
      <c r="J74" s="8"/>
      <c r="K74" s="8"/>
      <c r="L74" s="8"/>
      <c r="M74" s="8"/>
      <c r="N74" s="8"/>
      <c r="O74" s="8"/>
      <c r="P74" s="8"/>
    </row>
    <row r="75" spans="1:16" x14ac:dyDescent="0.2">
      <c r="A75" s="30">
        <v>0</v>
      </c>
      <c r="B75" s="30">
        <v>0</v>
      </c>
      <c r="C75" s="30">
        <f>'2. Current Pathways'!C75</f>
        <v>0</v>
      </c>
      <c r="D75" s="8"/>
      <c r="E75" s="8"/>
      <c r="F75" s="8"/>
      <c r="G75" s="8"/>
      <c r="H75" s="8"/>
      <c r="I75" s="8"/>
      <c r="J75" s="8"/>
      <c r="K75" s="8"/>
      <c r="L75" s="8"/>
      <c r="M75" s="8"/>
      <c r="N75" s="8"/>
      <c r="O75" s="8"/>
      <c r="P75" s="8"/>
    </row>
    <row r="76" spans="1:16" x14ac:dyDescent="0.2">
      <c r="A76" s="30">
        <v>0</v>
      </c>
      <c r="B76" s="30">
        <v>0</v>
      </c>
      <c r="C76" s="30">
        <f>'2. Current Pathways'!C76</f>
        <v>0</v>
      </c>
      <c r="D76" s="8"/>
      <c r="E76" s="8"/>
      <c r="F76" s="8"/>
      <c r="G76" s="8"/>
      <c r="H76" s="8"/>
      <c r="I76" s="8"/>
      <c r="J76" s="8"/>
      <c r="K76" s="8"/>
      <c r="L76" s="8"/>
      <c r="M76" s="8"/>
      <c r="N76" s="8"/>
      <c r="O76" s="8"/>
      <c r="P76" s="8"/>
    </row>
    <row r="77" spans="1:16" x14ac:dyDescent="0.2">
      <c r="A77" s="30">
        <v>0</v>
      </c>
      <c r="B77" s="30">
        <v>0</v>
      </c>
      <c r="C77" s="30">
        <f>'2. Current Pathways'!C77</f>
        <v>0</v>
      </c>
      <c r="D77" s="8"/>
      <c r="E77" s="8"/>
      <c r="F77" s="8"/>
      <c r="G77" s="8"/>
      <c r="H77" s="8"/>
      <c r="I77" s="8"/>
      <c r="J77" s="8"/>
      <c r="K77" s="8"/>
      <c r="L77" s="8"/>
      <c r="M77" s="8"/>
      <c r="N77" s="8"/>
      <c r="O77" s="8"/>
      <c r="P77" s="8"/>
    </row>
    <row r="78" spans="1:16" x14ac:dyDescent="0.2">
      <c r="A78" s="30">
        <v>0</v>
      </c>
      <c r="B78" s="30">
        <v>0</v>
      </c>
      <c r="C78" s="30">
        <f>'2. Current Pathways'!C78</f>
        <v>0</v>
      </c>
      <c r="D78" s="8"/>
      <c r="E78" s="8"/>
      <c r="F78" s="8"/>
      <c r="G78" s="8"/>
      <c r="H78" s="8"/>
      <c r="I78" s="8"/>
      <c r="J78" s="8"/>
      <c r="K78" s="8"/>
      <c r="L78" s="8"/>
      <c r="M78" s="8"/>
      <c r="N78" s="8"/>
      <c r="O78" s="8"/>
      <c r="P78" s="8"/>
    </row>
    <row r="79" spans="1:16" x14ac:dyDescent="0.2">
      <c r="A79" s="30">
        <v>0</v>
      </c>
      <c r="B79" s="30">
        <v>0</v>
      </c>
      <c r="C79" s="30">
        <f>'2. Current Pathways'!C79</f>
        <v>0</v>
      </c>
      <c r="D79" s="8"/>
      <c r="E79" s="8"/>
      <c r="F79" s="8"/>
      <c r="G79" s="8"/>
      <c r="H79" s="8"/>
      <c r="I79" s="8"/>
      <c r="J79" s="8"/>
      <c r="K79" s="8"/>
      <c r="L79" s="8"/>
      <c r="M79" s="8"/>
      <c r="N79" s="8"/>
      <c r="O79" s="8"/>
      <c r="P79" s="8"/>
    </row>
    <row r="80" spans="1:16" x14ac:dyDescent="0.2">
      <c r="A80" s="30">
        <v>0</v>
      </c>
      <c r="B80" s="30">
        <v>0</v>
      </c>
      <c r="C80" s="30">
        <f>'2. Current Pathways'!C80</f>
        <v>0</v>
      </c>
      <c r="D80" s="8"/>
      <c r="E80" s="8"/>
      <c r="F80" s="8"/>
      <c r="G80" s="8"/>
      <c r="H80" s="8"/>
      <c r="I80" s="8"/>
      <c r="J80" s="8"/>
      <c r="K80" s="8"/>
      <c r="L80" s="8"/>
      <c r="M80" s="8"/>
      <c r="N80" s="8"/>
      <c r="O80" s="8"/>
      <c r="P80" s="8"/>
    </row>
    <row r="81" spans="1:16" x14ac:dyDescent="0.2">
      <c r="A81" s="30">
        <v>0</v>
      </c>
      <c r="B81" s="30">
        <v>0</v>
      </c>
      <c r="C81" s="30">
        <f>'2. Current Pathways'!C81</f>
        <v>0</v>
      </c>
      <c r="D81" s="8"/>
      <c r="E81" s="8"/>
      <c r="F81" s="8"/>
      <c r="G81" s="8"/>
      <c r="H81" s="8"/>
      <c r="I81" s="8"/>
      <c r="J81" s="8"/>
      <c r="K81" s="8"/>
      <c r="L81" s="8"/>
      <c r="M81" s="8"/>
      <c r="N81" s="8"/>
      <c r="O81" s="8"/>
      <c r="P81" s="8"/>
    </row>
    <row r="82" spans="1:16" x14ac:dyDescent="0.2">
      <c r="A82" s="30">
        <v>0</v>
      </c>
      <c r="B82" s="30">
        <v>0</v>
      </c>
      <c r="C82" s="30">
        <f>'2. Current Pathways'!C82</f>
        <v>0</v>
      </c>
      <c r="D82" s="8"/>
      <c r="E82" s="8"/>
      <c r="F82" s="8"/>
      <c r="G82" s="8"/>
      <c r="H82" s="8"/>
      <c r="I82" s="8"/>
      <c r="J82" s="8"/>
      <c r="K82" s="8"/>
      <c r="L82" s="8"/>
      <c r="M82" s="8"/>
      <c r="N82" s="8"/>
      <c r="O82" s="8"/>
      <c r="P82" s="8"/>
    </row>
    <row r="83" spans="1:16" x14ac:dyDescent="0.2">
      <c r="A83" s="30">
        <v>0</v>
      </c>
      <c r="B83" s="30">
        <v>0</v>
      </c>
      <c r="C83" s="30">
        <f>'2. Current Pathways'!C83</f>
        <v>0</v>
      </c>
      <c r="D83" s="8"/>
      <c r="E83" s="8"/>
      <c r="F83" s="8"/>
      <c r="G83" s="8"/>
      <c r="H83" s="8"/>
      <c r="I83" s="8"/>
      <c r="J83" s="8"/>
      <c r="K83" s="8"/>
      <c r="L83" s="8"/>
      <c r="M83" s="8"/>
      <c r="N83" s="8"/>
      <c r="O83" s="8"/>
      <c r="P83" s="8"/>
    </row>
    <row r="84" spans="1:16" x14ac:dyDescent="0.2">
      <c r="A84" s="30">
        <v>0</v>
      </c>
      <c r="B84" s="30">
        <v>0</v>
      </c>
      <c r="C84" s="30">
        <f>'2. Current Pathways'!C84</f>
        <v>0</v>
      </c>
      <c r="D84" s="8"/>
      <c r="E84" s="8"/>
      <c r="F84" s="8"/>
      <c r="G84" s="8"/>
      <c r="H84" s="8"/>
      <c r="I84" s="8"/>
      <c r="J84" s="8"/>
      <c r="K84" s="8"/>
      <c r="L84" s="8"/>
      <c r="M84" s="8"/>
      <c r="N84" s="8"/>
      <c r="O84" s="8"/>
      <c r="P84" s="8"/>
    </row>
    <row r="85" spans="1:16" x14ac:dyDescent="0.2">
      <c r="A85" s="30">
        <v>0</v>
      </c>
      <c r="B85" s="30">
        <v>0</v>
      </c>
      <c r="C85" s="30">
        <f>'2. Current Pathways'!C85</f>
        <v>0</v>
      </c>
      <c r="D85" s="8"/>
      <c r="E85" s="8"/>
      <c r="F85" s="8"/>
      <c r="G85" s="8"/>
      <c r="H85" s="8"/>
      <c r="I85" s="8"/>
      <c r="J85" s="8"/>
      <c r="K85" s="8"/>
      <c r="L85" s="8"/>
      <c r="M85" s="8"/>
      <c r="N85" s="8"/>
      <c r="O85" s="8"/>
      <c r="P85" s="8"/>
    </row>
    <row r="86" spans="1:16" x14ac:dyDescent="0.2">
      <c r="A86" s="30">
        <v>0</v>
      </c>
      <c r="B86" s="30">
        <v>0</v>
      </c>
      <c r="C86" s="30">
        <f>'2. Current Pathways'!C86</f>
        <v>0</v>
      </c>
      <c r="D86" s="8"/>
      <c r="E86" s="8"/>
      <c r="F86" s="8"/>
      <c r="G86" s="8"/>
      <c r="H86" s="8"/>
      <c r="I86" s="8"/>
      <c r="J86" s="8"/>
      <c r="K86" s="8"/>
      <c r="L86" s="8"/>
      <c r="M86" s="8"/>
      <c r="N86" s="8"/>
      <c r="O86" s="8"/>
      <c r="P86" s="8"/>
    </row>
    <row r="87" spans="1:16" x14ac:dyDescent="0.2">
      <c r="A87" s="30">
        <v>0</v>
      </c>
      <c r="B87" s="30">
        <v>0</v>
      </c>
      <c r="C87" s="30">
        <f>'2. Current Pathways'!C87</f>
        <v>0</v>
      </c>
      <c r="D87" s="8"/>
      <c r="E87" s="8"/>
      <c r="F87" s="8"/>
      <c r="G87" s="8"/>
      <c r="H87" s="8"/>
      <c r="I87" s="8"/>
      <c r="J87" s="8"/>
      <c r="K87" s="8"/>
      <c r="L87" s="8"/>
      <c r="M87" s="8"/>
      <c r="N87" s="8"/>
      <c r="O87" s="8"/>
      <c r="P87" s="8"/>
    </row>
    <row r="88" spans="1:16" x14ac:dyDescent="0.2">
      <c r="A88" s="30">
        <v>0</v>
      </c>
      <c r="B88" s="30">
        <v>0</v>
      </c>
      <c r="C88" s="30">
        <f>'2. Current Pathways'!C88</f>
        <v>0</v>
      </c>
      <c r="D88" s="8"/>
      <c r="E88" s="8"/>
      <c r="F88" s="8"/>
      <c r="G88" s="8"/>
      <c r="H88" s="8"/>
      <c r="I88" s="8"/>
      <c r="J88" s="8"/>
      <c r="K88" s="8"/>
      <c r="L88" s="8"/>
      <c r="M88" s="8"/>
      <c r="N88" s="8"/>
      <c r="O88" s="8"/>
      <c r="P88" s="8"/>
    </row>
    <row r="89" spans="1:16" x14ac:dyDescent="0.2">
      <c r="A89" s="30">
        <v>0</v>
      </c>
      <c r="B89" s="30">
        <v>0</v>
      </c>
      <c r="C89" s="30">
        <f>'2. Current Pathways'!C89</f>
        <v>0</v>
      </c>
      <c r="D89" s="8"/>
      <c r="E89" s="8"/>
      <c r="F89" s="8"/>
      <c r="G89" s="8"/>
      <c r="H89" s="8"/>
      <c r="I89" s="8"/>
      <c r="J89" s="8"/>
      <c r="K89" s="8"/>
      <c r="L89" s="8"/>
      <c r="M89" s="8"/>
      <c r="N89" s="8"/>
      <c r="O89" s="8"/>
      <c r="P89" s="8"/>
    </row>
    <row r="90" spans="1:16" x14ac:dyDescent="0.2">
      <c r="A90" s="30">
        <v>0</v>
      </c>
      <c r="B90" s="30">
        <v>0</v>
      </c>
      <c r="C90" s="30">
        <f>'2. Current Pathways'!C90</f>
        <v>0</v>
      </c>
      <c r="D90" s="8"/>
      <c r="E90" s="8"/>
      <c r="F90" s="8"/>
      <c r="G90" s="8"/>
      <c r="H90" s="8"/>
      <c r="I90" s="8"/>
      <c r="J90" s="8"/>
      <c r="K90" s="8"/>
      <c r="L90" s="8"/>
      <c r="M90" s="8"/>
      <c r="N90" s="8"/>
      <c r="O90" s="8"/>
      <c r="P90" s="8"/>
    </row>
    <row r="91" spans="1:16" x14ac:dyDescent="0.2">
      <c r="A91" s="30">
        <v>0</v>
      </c>
      <c r="B91" s="30">
        <v>0</v>
      </c>
      <c r="C91" s="30">
        <f>'2. Current Pathways'!C91</f>
        <v>0</v>
      </c>
      <c r="D91" s="8"/>
      <c r="E91" s="8"/>
      <c r="F91" s="8"/>
      <c r="G91" s="8"/>
      <c r="H91" s="8"/>
      <c r="I91" s="8"/>
      <c r="J91" s="8"/>
      <c r="K91" s="8"/>
      <c r="L91" s="8"/>
      <c r="M91" s="8"/>
      <c r="N91" s="8"/>
      <c r="O91" s="8"/>
      <c r="P91" s="8"/>
    </row>
    <row r="92" spans="1:16" x14ac:dyDescent="0.2">
      <c r="A92" s="30">
        <v>0</v>
      </c>
      <c r="B92" s="30">
        <v>0</v>
      </c>
      <c r="C92" s="30">
        <f>'2. Current Pathways'!C92</f>
        <v>0</v>
      </c>
      <c r="D92" s="8"/>
      <c r="E92" s="8"/>
      <c r="F92" s="8"/>
      <c r="G92" s="8"/>
      <c r="H92" s="8"/>
      <c r="I92" s="8"/>
      <c r="J92" s="8"/>
      <c r="K92" s="8"/>
      <c r="L92" s="8"/>
      <c r="M92" s="8"/>
      <c r="N92" s="8"/>
      <c r="O92" s="8"/>
      <c r="P92" s="8"/>
    </row>
    <row r="93" spans="1:16" x14ac:dyDescent="0.2">
      <c r="A93" s="30">
        <v>0</v>
      </c>
      <c r="B93" s="30">
        <v>0</v>
      </c>
      <c r="C93" s="30">
        <f>'2. Current Pathways'!C93</f>
        <v>0</v>
      </c>
      <c r="D93" s="8"/>
      <c r="E93" s="8"/>
      <c r="F93" s="8"/>
      <c r="G93" s="8"/>
      <c r="H93" s="8"/>
      <c r="I93" s="8"/>
      <c r="J93" s="8"/>
      <c r="K93" s="8"/>
      <c r="L93" s="8"/>
      <c r="M93" s="8"/>
      <c r="N93" s="8"/>
      <c r="O93" s="8"/>
      <c r="P93" s="8"/>
    </row>
    <row r="94" spans="1:16" x14ac:dyDescent="0.2">
      <c r="A94" s="30">
        <v>0</v>
      </c>
      <c r="B94" s="30">
        <v>0</v>
      </c>
      <c r="C94" s="30">
        <f>'2. Current Pathways'!C94</f>
        <v>0</v>
      </c>
      <c r="D94" s="8"/>
      <c r="E94" s="8"/>
      <c r="F94" s="8"/>
      <c r="G94" s="8"/>
      <c r="H94" s="8"/>
      <c r="I94" s="8"/>
      <c r="J94" s="8"/>
      <c r="K94" s="8"/>
      <c r="L94" s="8"/>
      <c r="M94" s="8"/>
      <c r="N94" s="8"/>
      <c r="O94" s="8"/>
      <c r="P94" s="8"/>
    </row>
    <row r="95" spans="1:16" x14ac:dyDescent="0.2">
      <c r="A95" s="30">
        <v>0</v>
      </c>
      <c r="B95" s="30">
        <v>0</v>
      </c>
      <c r="C95" s="30">
        <f>'2. Current Pathways'!C95</f>
        <v>0</v>
      </c>
      <c r="D95" s="8"/>
      <c r="E95" s="8"/>
      <c r="F95" s="8"/>
      <c r="G95" s="8"/>
      <c r="H95" s="8"/>
      <c r="I95" s="8"/>
      <c r="J95" s="8"/>
      <c r="K95" s="8"/>
      <c r="L95" s="8"/>
      <c r="M95" s="8"/>
      <c r="N95" s="8"/>
      <c r="O95" s="8"/>
      <c r="P95" s="8"/>
    </row>
    <row r="96" spans="1:16" x14ac:dyDescent="0.2">
      <c r="A96" s="30">
        <v>0</v>
      </c>
      <c r="B96" s="30">
        <v>0</v>
      </c>
      <c r="C96" s="30">
        <f>'2. Current Pathways'!C96</f>
        <v>0</v>
      </c>
      <c r="D96" s="8"/>
      <c r="E96" s="8"/>
      <c r="F96" s="8"/>
      <c r="G96" s="8"/>
      <c r="H96" s="8"/>
      <c r="I96" s="8"/>
      <c r="J96" s="8"/>
      <c r="K96" s="8"/>
      <c r="L96" s="8"/>
      <c r="M96" s="8"/>
      <c r="N96" s="8"/>
      <c r="O96" s="8"/>
      <c r="P96" s="8"/>
    </row>
    <row r="97" spans="1:16" x14ac:dyDescent="0.2">
      <c r="A97" s="30">
        <v>0</v>
      </c>
      <c r="B97" s="30">
        <v>0</v>
      </c>
      <c r="C97" s="30">
        <f>'2. Current Pathways'!C97</f>
        <v>0</v>
      </c>
      <c r="D97" s="8"/>
      <c r="E97" s="8"/>
      <c r="F97" s="8"/>
      <c r="G97" s="8"/>
      <c r="H97" s="8"/>
      <c r="I97" s="8"/>
      <c r="J97" s="8"/>
      <c r="K97" s="8"/>
      <c r="L97" s="8"/>
      <c r="M97" s="8"/>
      <c r="N97" s="8"/>
      <c r="O97" s="8"/>
      <c r="P97" s="8"/>
    </row>
    <row r="98" spans="1:16" x14ac:dyDescent="0.2">
      <c r="A98" s="30">
        <v>0</v>
      </c>
      <c r="B98" s="30">
        <v>0</v>
      </c>
      <c r="C98" s="30">
        <f>'2. Current Pathways'!C98</f>
        <v>0</v>
      </c>
      <c r="D98" s="8"/>
      <c r="E98" s="8"/>
      <c r="F98" s="8"/>
      <c r="G98" s="8"/>
      <c r="H98" s="8"/>
      <c r="I98" s="8"/>
      <c r="J98" s="8"/>
      <c r="K98" s="8"/>
      <c r="L98" s="8"/>
      <c r="M98" s="8"/>
      <c r="N98" s="8"/>
      <c r="O98" s="8"/>
      <c r="P98" s="8"/>
    </row>
    <row r="99" spans="1:16" x14ac:dyDescent="0.2">
      <c r="A99" s="30">
        <v>0</v>
      </c>
      <c r="B99" s="30">
        <v>0</v>
      </c>
      <c r="C99" s="30">
        <f>'2. Current Pathways'!C99</f>
        <v>0</v>
      </c>
      <c r="D99" s="8"/>
      <c r="E99" s="8"/>
      <c r="F99" s="8"/>
      <c r="G99" s="8"/>
      <c r="H99" s="8"/>
      <c r="I99" s="8"/>
      <c r="J99" s="8"/>
      <c r="K99" s="8"/>
      <c r="L99" s="8"/>
      <c r="M99" s="8"/>
      <c r="N99" s="8"/>
      <c r="O99" s="8"/>
      <c r="P99" s="8"/>
    </row>
    <row r="100" spans="1:16" x14ac:dyDescent="0.2">
      <c r="A100" s="30">
        <v>0</v>
      </c>
      <c r="B100" s="30">
        <v>0</v>
      </c>
      <c r="C100" s="30">
        <f>'2. Current Pathways'!C100</f>
        <v>0</v>
      </c>
      <c r="D100" s="8"/>
      <c r="E100" s="8"/>
      <c r="F100" s="8"/>
      <c r="G100" s="8"/>
      <c r="H100" s="8"/>
      <c r="I100" s="8"/>
      <c r="J100" s="8"/>
      <c r="K100" s="8"/>
      <c r="L100" s="8"/>
      <c r="M100" s="8"/>
      <c r="N100" s="8"/>
      <c r="O100" s="8"/>
      <c r="P100" s="8"/>
    </row>
  </sheetData>
  <mergeCells count="1">
    <mergeCell ref="A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
  <sheetViews>
    <sheetView zoomScaleNormal="100" workbookViewId="0">
      <selection activeCell="O3" sqref="O3"/>
    </sheetView>
  </sheetViews>
  <sheetFormatPr defaultColWidth="8.7109375" defaultRowHeight="14.25" x14ac:dyDescent="0.2"/>
  <cols>
    <col min="1" max="1" width="22.42578125" style="33" bestFit="1" customWidth="1"/>
    <col min="2" max="2" width="23.7109375" style="33" bestFit="1" customWidth="1"/>
    <col min="3" max="3" width="47.140625" style="31" bestFit="1" customWidth="1"/>
    <col min="4" max="4" width="22.42578125" style="1" bestFit="1" customWidth="1"/>
    <col min="5" max="5" width="6.42578125" style="1" customWidth="1"/>
    <col min="6" max="6" width="9.42578125" style="1" customWidth="1"/>
    <col min="7" max="7" width="14.28515625" style="1" customWidth="1"/>
    <col min="8" max="8" width="10.85546875" style="1" customWidth="1"/>
    <col min="9" max="9" width="11" style="1" customWidth="1"/>
    <col min="10" max="10" width="12.7109375" style="1" customWidth="1"/>
    <col min="11" max="11" width="11.140625" style="1" customWidth="1"/>
    <col min="12" max="12" width="13" style="1" customWidth="1"/>
    <col min="13" max="13" width="13.85546875" style="1" bestFit="1" customWidth="1"/>
    <col min="14" max="14" width="18.85546875" style="1" customWidth="1"/>
    <col min="15" max="15" width="12.42578125" style="1" customWidth="1"/>
    <col min="16" max="16384" width="8.7109375" style="1"/>
  </cols>
  <sheetData>
    <row r="1" spans="1:16" ht="62.1" customHeight="1" x14ac:dyDescent="0.2">
      <c r="A1" s="155" t="s">
        <v>129</v>
      </c>
      <c r="B1" s="155"/>
      <c r="C1" s="155"/>
      <c r="D1" s="155"/>
      <c r="E1" s="155"/>
      <c r="F1" s="155"/>
      <c r="G1" s="155"/>
      <c r="H1" s="155"/>
      <c r="I1" s="155"/>
    </row>
    <row r="2" spans="1:16" s="3" customFormat="1" ht="60" x14ac:dyDescent="0.25">
      <c r="A2" s="32" t="s">
        <v>135</v>
      </c>
      <c r="B2" s="32" t="s">
        <v>86</v>
      </c>
      <c r="C2" s="28" t="s">
        <v>87</v>
      </c>
      <c r="D2" s="7" t="s">
        <v>130</v>
      </c>
      <c r="E2" s="93" t="s">
        <v>2</v>
      </c>
      <c r="F2" s="93" t="s">
        <v>3</v>
      </c>
      <c r="G2" s="93" t="s">
        <v>75</v>
      </c>
      <c r="H2" s="93" t="s">
        <v>78</v>
      </c>
      <c r="I2" s="93" t="s">
        <v>5</v>
      </c>
      <c r="J2" s="93" t="s">
        <v>32</v>
      </c>
      <c r="K2" s="93" t="s">
        <v>81</v>
      </c>
      <c r="L2" s="93" t="s">
        <v>79</v>
      </c>
      <c r="M2" s="93" t="s">
        <v>29</v>
      </c>
      <c r="N2" s="93" t="s">
        <v>30</v>
      </c>
      <c r="O2" s="93" t="s">
        <v>80</v>
      </c>
      <c r="P2" s="93" t="s">
        <v>76</v>
      </c>
    </row>
    <row r="3" spans="1:16" s="17" customFormat="1" x14ac:dyDescent="0.2">
      <c r="A3" s="30" t="str" cm="1">
        <f t="array" ref="A3:B3">'2. Current Pathways'!A3:B3</f>
        <v>Boston Adult Technical Academy</v>
      </c>
      <c r="B3" s="30" t="str">
        <v>Cybersecurity</v>
      </c>
      <c r="C3" s="30" t="str">
        <f>'2. Current Pathways'!C3</f>
        <v>Information Technology</v>
      </c>
      <c r="D3" s="16">
        <v>0</v>
      </c>
      <c r="E3" s="16">
        <v>0</v>
      </c>
      <c r="F3" s="16">
        <v>0</v>
      </c>
      <c r="G3" s="16">
        <v>0</v>
      </c>
      <c r="H3" s="16">
        <v>0</v>
      </c>
      <c r="I3" s="16">
        <v>0</v>
      </c>
      <c r="J3" s="16">
        <v>0</v>
      </c>
      <c r="K3" s="16">
        <v>0</v>
      </c>
      <c r="L3" s="16">
        <v>0</v>
      </c>
      <c r="M3" s="16">
        <v>0</v>
      </c>
      <c r="N3" s="16">
        <v>0</v>
      </c>
      <c r="O3" s="16">
        <v>0</v>
      </c>
      <c r="P3" s="16">
        <v>0</v>
      </c>
    </row>
    <row r="4" spans="1:16" x14ac:dyDescent="0.2">
      <c r="A4" s="30" cm="1">
        <f t="array" ref="A4:B4">'2. Current Pathways'!A4:B4</f>
        <v>0</v>
      </c>
      <c r="B4" s="30">
        <v>0</v>
      </c>
      <c r="C4" s="30">
        <f>'2. Current Pathways'!C4</f>
        <v>0</v>
      </c>
      <c r="D4" s="16"/>
      <c r="E4" s="16"/>
      <c r="F4" s="16"/>
      <c r="G4" s="16"/>
      <c r="H4" s="16"/>
      <c r="I4" s="16"/>
      <c r="J4" s="16"/>
      <c r="K4" s="16"/>
      <c r="L4" s="16"/>
      <c r="M4" s="16"/>
      <c r="N4" s="16"/>
      <c r="O4" s="16"/>
      <c r="P4" s="16"/>
    </row>
    <row r="5" spans="1:16" x14ac:dyDescent="0.2">
      <c r="A5" s="30" cm="1">
        <f t="array" ref="A5:B100">'2. Current Pathways'!A5:B100</f>
        <v>0</v>
      </c>
      <c r="B5" s="30">
        <v>0</v>
      </c>
      <c r="C5" s="30">
        <f>'2. Current Pathways'!C5</f>
        <v>0</v>
      </c>
      <c r="D5" s="16"/>
      <c r="E5" s="16"/>
      <c r="F5" s="16"/>
      <c r="G5" s="16"/>
      <c r="H5" s="16"/>
      <c r="I5" s="16"/>
      <c r="J5" s="16"/>
      <c r="K5" s="16"/>
      <c r="L5" s="16"/>
      <c r="M5" s="16"/>
      <c r="N5" s="16"/>
      <c r="O5" s="16"/>
      <c r="P5" s="16"/>
    </row>
    <row r="6" spans="1:16" x14ac:dyDescent="0.2">
      <c r="A6" s="30">
        <v>0</v>
      </c>
      <c r="B6" s="30">
        <v>0</v>
      </c>
      <c r="C6" s="30">
        <f>'2. Current Pathways'!C6</f>
        <v>0</v>
      </c>
      <c r="D6" s="16"/>
      <c r="E6" s="16"/>
      <c r="F6" s="16"/>
      <c r="G6" s="16"/>
      <c r="H6" s="16"/>
      <c r="I6" s="16"/>
      <c r="J6" s="16"/>
      <c r="K6" s="16"/>
      <c r="L6" s="16"/>
      <c r="M6" s="16"/>
      <c r="N6" s="16"/>
      <c r="O6" s="16"/>
      <c r="P6" s="16"/>
    </row>
    <row r="7" spans="1:16" x14ac:dyDescent="0.2">
      <c r="A7" s="30">
        <v>0</v>
      </c>
      <c r="B7" s="30">
        <v>0</v>
      </c>
      <c r="C7" s="30">
        <f>'2. Current Pathways'!C7</f>
        <v>0</v>
      </c>
      <c r="D7" s="16"/>
      <c r="E7" s="16"/>
      <c r="F7" s="16"/>
      <c r="G7" s="16"/>
      <c r="H7" s="16"/>
      <c r="I7" s="16"/>
      <c r="J7" s="16"/>
      <c r="K7" s="16"/>
      <c r="L7" s="16"/>
      <c r="M7" s="16"/>
      <c r="N7" s="16"/>
      <c r="O7" s="16"/>
      <c r="P7" s="16"/>
    </row>
    <row r="8" spans="1:16" x14ac:dyDescent="0.2">
      <c r="A8" s="30">
        <v>0</v>
      </c>
      <c r="B8" s="30">
        <v>0</v>
      </c>
      <c r="C8" s="30">
        <f>'2. Current Pathways'!C8</f>
        <v>0</v>
      </c>
      <c r="D8" s="16"/>
      <c r="E8" s="16"/>
      <c r="F8" s="16"/>
      <c r="G8" s="16"/>
      <c r="H8" s="16"/>
      <c r="I8" s="16"/>
      <c r="J8" s="16"/>
      <c r="K8" s="16"/>
      <c r="L8" s="16"/>
      <c r="M8" s="16"/>
      <c r="N8" s="16"/>
      <c r="O8" s="16"/>
      <c r="P8" s="16"/>
    </row>
    <row r="9" spans="1:16" x14ac:dyDescent="0.2">
      <c r="A9" s="30">
        <v>0</v>
      </c>
      <c r="B9" s="30">
        <v>0</v>
      </c>
      <c r="C9" s="30">
        <f>'2. Current Pathways'!C9</f>
        <v>0</v>
      </c>
      <c r="D9" s="16"/>
      <c r="E9" s="16"/>
      <c r="F9" s="16"/>
      <c r="G9" s="16"/>
      <c r="H9" s="16"/>
      <c r="I9" s="16"/>
      <c r="J9" s="16"/>
      <c r="K9" s="16"/>
      <c r="L9" s="16"/>
      <c r="M9" s="16"/>
      <c r="N9" s="16"/>
      <c r="O9" s="16"/>
      <c r="P9" s="16"/>
    </row>
    <row r="10" spans="1:16" x14ac:dyDescent="0.2">
      <c r="A10" s="30">
        <v>0</v>
      </c>
      <c r="B10" s="30">
        <v>0</v>
      </c>
      <c r="C10" s="30">
        <f>'2. Current Pathways'!C10</f>
        <v>0</v>
      </c>
      <c r="D10" s="16"/>
      <c r="E10" s="16"/>
      <c r="F10" s="16"/>
      <c r="G10" s="16"/>
      <c r="H10" s="16"/>
      <c r="I10" s="16"/>
      <c r="J10" s="16"/>
      <c r="K10" s="16"/>
      <c r="L10" s="16"/>
      <c r="M10" s="16"/>
      <c r="N10" s="16"/>
      <c r="O10" s="16"/>
      <c r="P10" s="16"/>
    </row>
    <row r="11" spans="1:16" x14ac:dyDescent="0.2">
      <c r="A11" s="30">
        <v>0</v>
      </c>
      <c r="B11" s="30">
        <v>0</v>
      </c>
      <c r="C11" s="30">
        <f>'2. Current Pathways'!C11</f>
        <v>0</v>
      </c>
      <c r="D11" s="16"/>
      <c r="E11" s="16"/>
      <c r="F11" s="16"/>
      <c r="G11" s="16"/>
      <c r="H11" s="16"/>
      <c r="I11" s="16"/>
      <c r="J11" s="16"/>
      <c r="K11" s="16"/>
      <c r="L11" s="16"/>
      <c r="M11" s="16"/>
      <c r="N11" s="16"/>
      <c r="O11" s="16"/>
      <c r="P11" s="16"/>
    </row>
    <row r="12" spans="1:16" x14ac:dyDescent="0.2">
      <c r="A12" s="30">
        <v>0</v>
      </c>
      <c r="B12" s="30">
        <v>0</v>
      </c>
      <c r="C12" s="30">
        <f>'2. Current Pathways'!C12</f>
        <v>0</v>
      </c>
      <c r="D12" s="16"/>
      <c r="E12" s="16"/>
      <c r="F12" s="16"/>
      <c r="G12" s="16"/>
      <c r="H12" s="16"/>
      <c r="I12" s="16"/>
      <c r="J12" s="16"/>
      <c r="K12" s="16"/>
      <c r="L12" s="16"/>
      <c r="M12" s="16"/>
      <c r="N12" s="16"/>
      <c r="O12" s="16"/>
      <c r="P12" s="16"/>
    </row>
    <row r="13" spans="1:16" x14ac:dyDescent="0.2">
      <c r="A13" s="30">
        <v>0</v>
      </c>
      <c r="B13" s="30">
        <v>0</v>
      </c>
      <c r="C13" s="30">
        <f>'2. Current Pathways'!C13</f>
        <v>0</v>
      </c>
      <c r="D13" s="16"/>
      <c r="E13" s="16"/>
      <c r="F13" s="16"/>
      <c r="G13" s="16"/>
      <c r="H13" s="16"/>
      <c r="I13" s="16"/>
      <c r="J13" s="16"/>
      <c r="K13" s="16"/>
      <c r="L13" s="16"/>
      <c r="M13" s="16"/>
      <c r="N13" s="16"/>
      <c r="O13" s="16"/>
      <c r="P13" s="16"/>
    </row>
    <row r="14" spans="1:16" x14ac:dyDescent="0.2">
      <c r="A14" s="30">
        <v>0</v>
      </c>
      <c r="B14" s="30">
        <v>0</v>
      </c>
      <c r="C14" s="30">
        <f>'2. Current Pathways'!C14</f>
        <v>0</v>
      </c>
      <c r="D14" s="16"/>
      <c r="E14" s="16"/>
      <c r="F14" s="16"/>
      <c r="G14" s="16"/>
      <c r="H14" s="16"/>
      <c r="I14" s="16"/>
      <c r="J14" s="16"/>
      <c r="K14" s="16"/>
      <c r="L14" s="16"/>
      <c r="M14" s="16"/>
      <c r="N14" s="16"/>
      <c r="O14" s="16"/>
      <c r="P14" s="16"/>
    </row>
    <row r="15" spans="1:16" x14ac:dyDescent="0.2">
      <c r="A15" s="30">
        <v>0</v>
      </c>
      <c r="B15" s="30">
        <v>0</v>
      </c>
      <c r="C15" s="30">
        <f>'2. Current Pathways'!C15</f>
        <v>0</v>
      </c>
      <c r="D15" s="16"/>
      <c r="E15" s="16"/>
      <c r="F15" s="16"/>
      <c r="G15" s="16"/>
      <c r="H15" s="16"/>
      <c r="I15" s="16"/>
      <c r="J15" s="16"/>
      <c r="K15" s="16"/>
      <c r="L15" s="16"/>
      <c r="M15" s="16"/>
      <c r="N15" s="16"/>
      <c r="O15" s="16"/>
      <c r="P15" s="16"/>
    </row>
    <row r="16" spans="1:16" x14ac:dyDescent="0.2">
      <c r="A16" s="30">
        <v>0</v>
      </c>
      <c r="B16" s="30">
        <v>0</v>
      </c>
      <c r="C16" s="30">
        <f>'2. Current Pathways'!C16</f>
        <v>0</v>
      </c>
      <c r="D16" s="16"/>
      <c r="E16" s="16"/>
      <c r="F16" s="16"/>
      <c r="G16" s="16"/>
      <c r="H16" s="16"/>
      <c r="I16" s="16"/>
      <c r="J16" s="16"/>
      <c r="K16" s="16"/>
      <c r="L16" s="16"/>
      <c r="M16" s="16"/>
      <c r="N16" s="16"/>
      <c r="O16" s="16"/>
      <c r="P16" s="16"/>
    </row>
    <row r="17" spans="1:16" x14ac:dyDescent="0.2">
      <c r="A17" s="30">
        <v>0</v>
      </c>
      <c r="B17" s="30">
        <v>0</v>
      </c>
      <c r="C17" s="30">
        <f>'2. Current Pathways'!C17</f>
        <v>0</v>
      </c>
      <c r="D17" s="16"/>
      <c r="E17" s="16"/>
      <c r="F17" s="16"/>
      <c r="G17" s="16"/>
      <c r="H17" s="16"/>
      <c r="I17" s="16"/>
      <c r="J17" s="16"/>
      <c r="K17" s="16"/>
      <c r="L17" s="16"/>
      <c r="M17" s="16"/>
      <c r="N17" s="16"/>
      <c r="O17" s="16"/>
      <c r="P17" s="16"/>
    </row>
    <row r="18" spans="1:16" x14ac:dyDescent="0.2">
      <c r="A18" s="30">
        <v>0</v>
      </c>
      <c r="B18" s="30">
        <v>0</v>
      </c>
      <c r="C18" s="30">
        <f>'2. Current Pathways'!C18</f>
        <v>0</v>
      </c>
      <c r="D18" s="16"/>
      <c r="E18" s="16"/>
      <c r="F18" s="16"/>
      <c r="G18" s="16"/>
      <c r="H18" s="16"/>
      <c r="I18" s="16"/>
      <c r="J18" s="16"/>
      <c r="K18" s="16"/>
      <c r="L18" s="16"/>
      <c r="M18" s="16"/>
      <c r="N18" s="16"/>
      <c r="O18" s="16"/>
      <c r="P18" s="16"/>
    </row>
    <row r="19" spans="1:16" x14ac:dyDescent="0.2">
      <c r="A19" s="30">
        <v>0</v>
      </c>
      <c r="B19" s="30">
        <v>0</v>
      </c>
      <c r="C19" s="30">
        <f>'2. Current Pathways'!C19</f>
        <v>0</v>
      </c>
      <c r="D19" s="16"/>
      <c r="E19" s="16"/>
      <c r="F19" s="16"/>
      <c r="G19" s="16"/>
      <c r="H19" s="16"/>
      <c r="I19" s="16"/>
      <c r="J19" s="16"/>
      <c r="K19" s="16"/>
      <c r="L19" s="16"/>
      <c r="M19" s="16"/>
      <c r="N19" s="16"/>
      <c r="O19" s="16"/>
      <c r="P19" s="16"/>
    </row>
    <row r="20" spans="1:16" x14ac:dyDescent="0.2">
      <c r="A20" s="30">
        <v>0</v>
      </c>
      <c r="B20" s="30">
        <v>0</v>
      </c>
      <c r="C20" s="30">
        <f>'2. Current Pathways'!C20</f>
        <v>0</v>
      </c>
      <c r="D20" s="16"/>
      <c r="E20" s="16"/>
      <c r="F20" s="16"/>
      <c r="G20" s="16"/>
      <c r="H20" s="16"/>
      <c r="I20" s="16"/>
      <c r="J20" s="16"/>
      <c r="K20" s="16"/>
      <c r="L20" s="16"/>
      <c r="M20" s="16"/>
      <c r="N20" s="16"/>
      <c r="O20" s="16"/>
      <c r="P20" s="16"/>
    </row>
    <row r="21" spans="1:16" x14ac:dyDescent="0.2">
      <c r="A21" s="30">
        <v>0</v>
      </c>
      <c r="B21" s="30">
        <v>0</v>
      </c>
      <c r="C21" s="30">
        <f>'2. Current Pathways'!C21</f>
        <v>0</v>
      </c>
      <c r="D21" s="16"/>
      <c r="E21" s="16"/>
      <c r="F21" s="16"/>
      <c r="G21" s="16"/>
      <c r="H21" s="16"/>
      <c r="I21" s="16"/>
      <c r="J21" s="16"/>
      <c r="K21" s="16"/>
      <c r="L21" s="16"/>
      <c r="M21" s="16"/>
      <c r="N21" s="16"/>
      <c r="O21" s="16"/>
      <c r="P21" s="16"/>
    </row>
    <row r="22" spans="1:16" x14ac:dyDescent="0.2">
      <c r="A22" s="30">
        <v>0</v>
      </c>
      <c r="B22" s="30">
        <v>0</v>
      </c>
      <c r="C22" s="30">
        <f>'2. Current Pathways'!C22</f>
        <v>0</v>
      </c>
      <c r="D22" s="16"/>
      <c r="E22" s="16"/>
      <c r="F22" s="16"/>
      <c r="G22" s="16"/>
      <c r="H22" s="16"/>
      <c r="I22" s="16"/>
      <c r="J22" s="16"/>
      <c r="K22" s="16"/>
      <c r="L22" s="16"/>
      <c r="M22" s="16"/>
      <c r="N22" s="16"/>
      <c r="O22" s="16"/>
      <c r="P22" s="16"/>
    </row>
    <row r="23" spans="1:16" x14ac:dyDescent="0.2">
      <c r="A23" s="30">
        <v>0</v>
      </c>
      <c r="B23" s="30">
        <v>0</v>
      </c>
      <c r="C23" s="30">
        <f>'2. Current Pathways'!C23</f>
        <v>0</v>
      </c>
      <c r="D23" s="16"/>
      <c r="E23" s="16"/>
      <c r="F23" s="16"/>
      <c r="G23" s="16"/>
      <c r="H23" s="16"/>
      <c r="I23" s="16"/>
      <c r="J23" s="16"/>
      <c r="K23" s="16"/>
      <c r="L23" s="16"/>
      <c r="M23" s="16"/>
      <c r="N23" s="16"/>
      <c r="O23" s="16"/>
      <c r="P23" s="16"/>
    </row>
    <row r="24" spans="1:16" x14ac:dyDescent="0.2">
      <c r="A24" s="30">
        <v>0</v>
      </c>
      <c r="B24" s="30">
        <v>0</v>
      </c>
      <c r="C24" s="30">
        <f>'2. Current Pathways'!C24</f>
        <v>0</v>
      </c>
      <c r="D24" s="16"/>
      <c r="E24" s="16"/>
      <c r="F24" s="16"/>
      <c r="G24" s="16"/>
      <c r="H24" s="16"/>
      <c r="I24" s="16"/>
      <c r="J24" s="16"/>
      <c r="K24" s="16"/>
      <c r="L24" s="16"/>
      <c r="M24" s="16"/>
      <c r="N24" s="16"/>
      <c r="O24" s="16"/>
      <c r="P24" s="16"/>
    </row>
    <row r="25" spans="1:16" x14ac:dyDescent="0.2">
      <c r="A25" s="30">
        <v>0</v>
      </c>
      <c r="B25" s="30">
        <v>0</v>
      </c>
      <c r="C25" s="30">
        <f>'2. Current Pathways'!C25</f>
        <v>0</v>
      </c>
      <c r="D25" s="16"/>
      <c r="E25" s="16"/>
      <c r="F25" s="16"/>
      <c r="G25" s="16"/>
      <c r="H25" s="16"/>
      <c r="I25" s="16"/>
      <c r="J25" s="16"/>
      <c r="K25" s="16"/>
      <c r="L25" s="16"/>
      <c r="M25" s="16"/>
      <c r="N25" s="16"/>
      <c r="O25" s="16"/>
      <c r="P25" s="16"/>
    </row>
    <row r="26" spans="1:16" x14ac:dyDescent="0.2">
      <c r="A26" s="30">
        <v>0</v>
      </c>
      <c r="B26" s="30">
        <v>0</v>
      </c>
      <c r="C26" s="30">
        <f>'2. Current Pathways'!C26</f>
        <v>0</v>
      </c>
      <c r="D26" s="16"/>
      <c r="E26" s="16"/>
      <c r="F26" s="16"/>
      <c r="G26" s="16"/>
      <c r="H26" s="16"/>
      <c r="I26" s="16"/>
      <c r="J26" s="16"/>
      <c r="K26" s="16"/>
      <c r="L26" s="16"/>
      <c r="M26" s="16"/>
      <c r="N26" s="16"/>
      <c r="O26" s="16"/>
      <c r="P26" s="16"/>
    </row>
    <row r="27" spans="1:16" x14ac:dyDescent="0.2">
      <c r="A27" s="30">
        <v>0</v>
      </c>
      <c r="B27" s="30">
        <v>0</v>
      </c>
      <c r="C27" s="30">
        <f>'2. Current Pathways'!C27</f>
        <v>0</v>
      </c>
      <c r="D27" s="16"/>
      <c r="E27" s="16"/>
      <c r="F27" s="16"/>
      <c r="G27" s="16"/>
      <c r="H27" s="16"/>
      <c r="I27" s="16"/>
      <c r="J27" s="16"/>
      <c r="K27" s="16"/>
      <c r="L27" s="16"/>
      <c r="M27" s="16"/>
      <c r="N27" s="16"/>
      <c r="O27" s="16"/>
      <c r="P27" s="16"/>
    </row>
    <row r="28" spans="1:16" x14ac:dyDescent="0.2">
      <c r="A28" s="30">
        <v>0</v>
      </c>
      <c r="B28" s="30">
        <v>0</v>
      </c>
      <c r="C28" s="30">
        <f>'2. Current Pathways'!C28</f>
        <v>0</v>
      </c>
      <c r="D28" s="16"/>
      <c r="E28" s="16"/>
      <c r="F28" s="16"/>
      <c r="G28" s="16"/>
      <c r="H28" s="16"/>
      <c r="I28" s="16"/>
      <c r="J28" s="16"/>
      <c r="K28" s="16"/>
      <c r="L28" s="16"/>
      <c r="M28" s="16"/>
      <c r="N28" s="16"/>
      <c r="O28" s="16"/>
      <c r="P28" s="16"/>
    </row>
    <row r="29" spans="1:16" x14ac:dyDescent="0.2">
      <c r="A29" s="30">
        <v>0</v>
      </c>
      <c r="B29" s="30">
        <v>0</v>
      </c>
      <c r="C29" s="30">
        <f>'2. Current Pathways'!C29</f>
        <v>0</v>
      </c>
      <c r="D29" s="16"/>
      <c r="E29" s="16"/>
      <c r="F29" s="16"/>
      <c r="G29" s="16"/>
      <c r="H29" s="16"/>
      <c r="I29" s="16"/>
      <c r="J29" s="16"/>
      <c r="K29" s="16"/>
      <c r="L29" s="16"/>
      <c r="M29" s="16"/>
      <c r="N29" s="16"/>
      <c r="O29" s="16"/>
      <c r="P29" s="16"/>
    </row>
    <row r="30" spans="1:16" x14ac:dyDescent="0.2">
      <c r="A30" s="30">
        <v>0</v>
      </c>
      <c r="B30" s="30">
        <v>0</v>
      </c>
      <c r="C30" s="30">
        <f>'2. Current Pathways'!C30</f>
        <v>0</v>
      </c>
      <c r="D30" s="16"/>
      <c r="E30" s="16"/>
      <c r="F30" s="16"/>
      <c r="G30" s="16"/>
      <c r="H30" s="16"/>
      <c r="I30" s="16"/>
      <c r="J30" s="16"/>
      <c r="K30" s="16"/>
      <c r="L30" s="16"/>
      <c r="M30" s="16"/>
      <c r="N30" s="16"/>
      <c r="O30" s="16"/>
      <c r="P30" s="16"/>
    </row>
    <row r="31" spans="1:16" x14ac:dyDescent="0.2">
      <c r="A31" s="30">
        <v>0</v>
      </c>
      <c r="B31" s="30">
        <v>0</v>
      </c>
      <c r="C31" s="30">
        <f>'2. Current Pathways'!C31</f>
        <v>0</v>
      </c>
      <c r="D31" s="16"/>
      <c r="E31" s="16"/>
      <c r="F31" s="16"/>
      <c r="G31" s="16"/>
      <c r="H31" s="16"/>
      <c r="I31" s="16"/>
      <c r="J31" s="16"/>
      <c r="K31" s="16"/>
      <c r="L31" s="16"/>
      <c r="M31" s="16"/>
      <c r="N31" s="16"/>
      <c r="O31" s="16"/>
      <c r="P31" s="16"/>
    </row>
    <row r="32" spans="1:16" x14ac:dyDescent="0.2">
      <c r="A32" s="30">
        <v>0</v>
      </c>
      <c r="B32" s="30">
        <v>0</v>
      </c>
      <c r="C32" s="30">
        <f>'2. Current Pathways'!C32</f>
        <v>0</v>
      </c>
      <c r="D32" s="16"/>
      <c r="E32" s="16"/>
      <c r="F32" s="16"/>
      <c r="G32" s="16"/>
      <c r="H32" s="16"/>
      <c r="I32" s="16"/>
      <c r="J32" s="16"/>
      <c r="K32" s="16"/>
      <c r="L32" s="16"/>
      <c r="M32" s="16"/>
      <c r="N32" s="16"/>
      <c r="O32" s="16"/>
      <c r="P32" s="16"/>
    </row>
    <row r="33" spans="1:16" x14ac:dyDescent="0.2">
      <c r="A33" s="30">
        <v>0</v>
      </c>
      <c r="B33" s="30">
        <v>0</v>
      </c>
      <c r="C33" s="30">
        <f>'2. Current Pathways'!C33</f>
        <v>0</v>
      </c>
      <c r="D33" s="16"/>
      <c r="E33" s="16"/>
      <c r="F33" s="16"/>
      <c r="G33" s="16"/>
      <c r="H33" s="16"/>
      <c r="I33" s="16"/>
      <c r="J33" s="16"/>
      <c r="K33" s="16"/>
      <c r="L33" s="16"/>
      <c r="M33" s="16"/>
      <c r="N33" s="16"/>
      <c r="O33" s="16"/>
      <c r="P33" s="16"/>
    </row>
    <row r="34" spans="1:16" x14ac:dyDescent="0.2">
      <c r="A34" s="30">
        <v>0</v>
      </c>
      <c r="B34" s="30">
        <v>0</v>
      </c>
      <c r="C34" s="30">
        <f>'2. Current Pathways'!C34</f>
        <v>0</v>
      </c>
      <c r="D34" s="16"/>
      <c r="E34" s="16"/>
      <c r="F34" s="16"/>
      <c r="G34" s="16"/>
      <c r="H34" s="16"/>
      <c r="I34" s="16"/>
      <c r="J34" s="16"/>
      <c r="K34" s="16"/>
      <c r="L34" s="16"/>
      <c r="M34" s="16"/>
      <c r="N34" s="16"/>
      <c r="O34" s="16"/>
      <c r="P34" s="16"/>
    </row>
    <row r="35" spans="1:16" x14ac:dyDescent="0.2">
      <c r="A35" s="30">
        <v>0</v>
      </c>
      <c r="B35" s="30">
        <v>0</v>
      </c>
      <c r="C35" s="30">
        <f>'2. Current Pathways'!C35</f>
        <v>0</v>
      </c>
      <c r="D35" s="16"/>
      <c r="E35" s="16"/>
      <c r="F35" s="16"/>
      <c r="G35" s="16"/>
      <c r="H35" s="16"/>
      <c r="I35" s="16"/>
      <c r="J35" s="16"/>
      <c r="K35" s="16"/>
      <c r="L35" s="16"/>
      <c r="M35" s="16"/>
      <c r="N35" s="16"/>
      <c r="O35" s="16"/>
      <c r="P35" s="16"/>
    </row>
    <row r="36" spans="1:16" x14ac:dyDescent="0.2">
      <c r="A36" s="30">
        <v>0</v>
      </c>
      <c r="B36" s="30">
        <v>0</v>
      </c>
      <c r="C36" s="30">
        <f>'2. Current Pathways'!C36</f>
        <v>0</v>
      </c>
      <c r="D36" s="16"/>
      <c r="E36" s="16"/>
      <c r="F36" s="16"/>
      <c r="G36" s="16"/>
      <c r="H36" s="16"/>
      <c r="I36" s="16"/>
      <c r="J36" s="16"/>
      <c r="K36" s="16"/>
      <c r="L36" s="16"/>
      <c r="M36" s="16"/>
      <c r="N36" s="16"/>
      <c r="O36" s="16"/>
      <c r="P36" s="16"/>
    </row>
    <row r="37" spans="1:16" x14ac:dyDescent="0.2">
      <c r="A37" s="30">
        <v>0</v>
      </c>
      <c r="B37" s="30">
        <v>0</v>
      </c>
      <c r="C37" s="30">
        <f>'2. Current Pathways'!C37</f>
        <v>0</v>
      </c>
      <c r="D37" s="16"/>
      <c r="E37" s="16"/>
      <c r="F37" s="16"/>
      <c r="G37" s="16"/>
      <c r="H37" s="16"/>
      <c r="I37" s="16"/>
      <c r="J37" s="16"/>
      <c r="K37" s="16"/>
      <c r="L37" s="16"/>
      <c r="M37" s="16"/>
      <c r="N37" s="16"/>
      <c r="O37" s="16"/>
      <c r="P37" s="16"/>
    </row>
    <row r="38" spans="1:16" x14ac:dyDescent="0.2">
      <c r="A38" s="30">
        <v>0</v>
      </c>
      <c r="B38" s="30">
        <v>0</v>
      </c>
      <c r="C38" s="30">
        <f>'2. Current Pathways'!C38</f>
        <v>0</v>
      </c>
      <c r="D38" s="16"/>
      <c r="E38" s="16"/>
      <c r="F38" s="16"/>
      <c r="G38" s="16"/>
      <c r="H38" s="16"/>
      <c r="I38" s="16"/>
      <c r="J38" s="16"/>
      <c r="K38" s="16"/>
      <c r="L38" s="16"/>
      <c r="M38" s="16"/>
      <c r="N38" s="16"/>
      <c r="O38" s="16"/>
      <c r="P38" s="16"/>
    </row>
    <row r="39" spans="1:16" x14ac:dyDescent="0.2">
      <c r="A39" s="30">
        <v>0</v>
      </c>
      <c r="B39" s="30">
        <v>0</v>
      </c>
      <c r="C39" s="30">
        <f>'2. Current Pathways'!C39</f>
        <v>0</v>
      </c>
      <c r="D39" s="16"/>
      <c r="E39" s="16"/>
      <c r="F39" s="16"/>
      <c r="G39" s="16"/>
      <c r="H39" s="16"/>
      <c r="I39" s="16"/>
      <c r="J39" s="16"/>
      <c r="K39" s="16"/>
      <c r="L39" s="16"/>
      <c r="M39" s="16"/>
      <c r="N39" s="16"/>
      <c r="O39" s="16"/>
      <c r="P39" s="16"/>
    </row>
    <row r="40" spans="1:16" x14ac:dyDescent="0.2">
      <c r="A40" s="30">
        <v>0</v>
      </c>
      <c r="B40" s="30">
        <v>0</v>
      </c>
      <c r="C40" s="30">
        <f>'2. Current Pathways'!C40</f>
        <v>0</v>
      </c>
      <c r="D40" s="16"/>
      <c r="E40" s="16"/>
      <c r="F40" s="16"/>
      <c r="G40" s="16"/>
      <c r="H40" s="16"/>
      <c r="I40" s="16"/>
      <c r="J40" s="16"/>
      <c r="K40" s="16"/>
      <c r="L40" s="16"/>
      <c r="M40" s="16"/>
      <c r="N40" s="16"/>
      <c r="O40" s="16"/>
      <c r="P40" s="16"/>
    </row>
    <row r="41" spans="1:16" x14ac:dyDescent="0.2">
      <c r="A41" s="30">
        <v>0</v>
      </c>
      <c r="B41" s="30">
        <v>0</v>
      </c>
      <c r="C41" s="30">
        <f>'2. Current Pathways'!C41</f>
        <v>0</v>
      </c>
      <c r="D41" s="16"/>
      <c r="E41" s="16"/>
      <c r="F41" s="16"/>
      <c r="G41" s="16"/>
      <c r="H41" s="16"/>
      <c r="I41" s="16"/>
      <c r="J41" s="16"/>
      <c r="K41" s="16"/>
      <c r="L41" s="16"/>
      <c r="M41" s="16"/>
      <c r="N41" s="16"/>
      <c r="O41" s="16"/>
      <c r="P41" s="16"/>
    </row>
    <row r="42" spans="1:16" x14ac:dyDescent="0.2">
      <c r="A42" s="30">
        <v>0</v>
      </c>
      <c r="B42" s="30">
        <v>0</v>
      </c>
      <c r="C42" s="30">
        <f>'2. Current Pathways'!C42</f>
        <v>0</v>
      </c>
      <c r="D42" s="16"/>
      <c r="E42" s="16"/>
      <c r="F42" s="16"/>
      <c r="G42" s="16"/>
      <c r="H42" s="16"/>
      <c r="I42" s="16"/>
      <c r="J42" s="16"/>
      <c r="K42" s="16"/>
      <c r="L42" s="16"/>
      <c r="M42" s="16"/>
      <c r="N42" s="16"/>
      <c r="O42" s="16"/>
      <c r="P42" s="16"/>
    </row>
    <row r="43" spans="1:16" x14ac:dyDescent="0.2">
      <c r="A43" s="30">
        <v>0</v>
      </c>
      <c r="B43" s="30">
        <v>0</v>
      </c>
      <c r="C43" s="30">
        <f>'2. Current Pathways'!C43</f>
        <v>0</v>
      </c>
      <c r="D43" s="16"/>
      <c r="E43" s="16"/>
      <c r="F43" s="16"/>
      <c r="G43" s="16"/>
      <c r="H43" s="16"/>
      <c r="I43" s="16"/>
      <c r="J43" s="16"/>
      <c r="K43" s="16"/>
      <c r="L43" s="16"/>
      <c r="M43" s="16"/>
      <c r="N43" s="16"/>
      <c r="O43" s="16"/>
      <c r="P43" s="16"/>
    </row>
    <row r="44" spans="1:16" x14ac:dyDescent="0.2">
      <c r="A44" s="30">
        <v>0</v>
      </c>
      <c r="B44" s="30">
        <v>0</v>
      </c>
      <c r="C44" s="30">
        <f>'2. Current Pathways'!C44</f>
        <v>0</v>
      </c>
      <c r="D44" s="16"/>
      <c r="E44" s="16"/>
      <c r="F44" s="16"/>
      <c r="G44" s="16"/>
      <c r="H44" s="16"/>
      <c r="I44" s="16"/>
      <c r="J44" s="16"/>
      <c r="K44" s="16"/>
      <c r="L44" s="16"/>
      <c r="M44" s="16"/>
      <c r="N44" s="16"/>
      <c r="O44" s="16"/>
      <c r="P44" s="16"/>
    </row>
    <row r="45" spans="1:16" x14ac:dyDescent="0.2">
      <c r="A45" s="30">
        <v>0</v>
      </c>
      <c r="B45" s="30">
        <v>0</v>
      </c>
      <c r="C45" s="30">
        <f>'2. Current Pathways'!C45</f>
        <v>0</v>
      </c>
      <c r="D45" s="16"/>
      <c r="E45" s="16"/>
      <c r="F45" s="16"/>
      <c r="G45" s="16"/>
      <c r="H45" s="16"/>
      <c r="I45" s="16"/>
      <c r="J45" s="16"/>
      <c r="K45" s="16"/>
      <c r="L45" s="16"/>
      <c r="M45" s="16"/>
      <c r="N45" s="16"/>
      <c r="O45" s="16"/>
      <c r="P45" s="16"/>
    </row>
    <row r="46" spans="1:16" x14ac:dyDescent="0.2">
      <c r="A46" s="30">
        <v>0</v>
      </c>
      <c r="B46" s="30">
        <v>0</v>
      </c>
      <c r="C46" s="30">
        <f>'2. Current Pathways'!C46</f>
        <v>0</v>
      </c>
      <c r="D46" s="16"/>
      <c r="E46" s="16"/>
      <c r="F46" s="16"/>
      <c r="G46" s="16"/>
      <c r="H46" s="16"/>
      <c r="I46" s="16"/>
      <c r="J46" s="16"/>
      <c r="K46" s="16"/>
      <c r="L46" s="16"/>
      <c r="M46" s="16"/>
      <c r="N46" s="16"/>
      <c r="O46" s="16"/>
      <c r="P46" s="16"/>
    </row>
    <row r="47" spans="1:16" x14ac:dyDescent="0.2">
      <c r="A47" s="30">
        <v>0</v>
      </c>
      <c r="B47" s="30">
        <v>0</v>
      </c>
      <c r="C47" s="30">
        <f>'2. Current Pathways'!C47</f>
        <v>0</v>
      </c>
      <c r="D47" s="16"/>
      <c r="E47" s="16"/>
      <c r="F47" s="16"/>
      <c r="G47" s="16"/>
      <c r="H47" s="16"/>
      <c r="I47" s="16"/>
      <c r="J47" s="16"/>
      <c r="K47" s="16"/>
      <c r="L47" s="16"/>
      <c r="M47" s="16"/>
      <c r="N47" s="16"/>
      <c r="O47" s="16"/>
      <c r="P47" s="16"/>
    </row>
    <row r="48" spans="1:16" x14ac:dyDescent="0.2">
      <c r="A48" s="30">
        <v>0</v>
      </c>
      <c r="B48" s="30">
        <v>0</v>
      </c>
      <c r="C48" s="30">
        <f>'2. Current Pathways'!C48</f>
        <v>0</v>
      </c>
      <c r="D48" s="16"/>
      <c r="E48" s="16"/>
      <c r="F48" s="16"/>
      <c r="G48" s="16"/>
      <c r="H48" s="16"/>
      <c r="I48" s="16"/>
      <c r="J48" s="16"/>
      <c r="K48" s="16"/>
      <c r="L48" s="16"/>
      <c r="M48" s="16"/>
      <c r="N48" s="16"/>
      <c r="O48" s="16"/>
      <c r="P48" s="16"/>
    </row>
    <row r="49" spans="1:16" x14ac:dyDescent="0.2">
      <c r="A49" s="30">
        <v>0</v>
      </c>
      <c r="B49" s="30">
        <v>0</v>
      </c>
      <c r="C49" s="30">
        <f>'2. Current Pathways'!C49</f>
        <v>0</v>
      </c>
      <c r="D49" s="16"/>
      <c r="E49" s="16"/>
      <c r="F49" s="16"/>
      <c r="G49" s="16"/>
      <c r="H49" s="16"/>
      <c r="I49" s="16"/>
      <c r="J49" s="16"/>
      <c r="K49" s="16"/>
      <c r="L49" s="16"/>
      <c r="M49" s="16"/>
      <c r="N49" s="16"/>
      <c r="O49" s="16"/>
      <c r="P49" s="16"/>
    </row>
    <row r="50" spans="1:16" x14ac:dyDescent="0.2">
      <c r="A50" s="30">
        <v>0</v>
      </c>
      <c r="B50" s="30">
        <v>0</v>
      </c>
      <c r="C50" s="30">
        <f>'2. Current Pathways'!C50</f>
        <v>0</v>
      </c>
      <c r="D50" s="16"/>
      <c r="E50" s="16"/>
      <c r="F50" s="16"/>
      <c r="G50" s="16"/>
      <c r="H50" s="16"/>
      <c r="I50" s="16"/>
      <c r="J50" s="16"/>
      <c r="K50" s="16"/>
      <c r="L50" s="16"/>
      <c r="M50" s="16"/>
      <c r="N50" s="16"/>
      <c r="O50" s="16"/>
      <c r="P50" s="16"/>
    </row>
    <row r="51" spans="1:16" x14ac:dyDescent="0.2">
      <c r="A51" s="30">
        <v>0</v>
      </c>
      <c r="B51" s="30">
        <v>0</v>
      </c>
      <c r="C51" s="30">
        <f>'2. Current Pathways'!C51</f>
        <v>0</v>
      </c>
      <c r="D51" s="16"/>
      <c r="E51" s="16"/>
      <c r="F51" s="16"/>
      <c r="G51" s="16"/>
      <c r="H51" s="16"/>
      <c r="I51" s="16"/>
      <c r="J51" s="16"/>
      <c r="K51" s="16"/>
      <c r="L51" s="16"/>
      <c r="M51" s="16"/>
      <c r="N51" s="16"/>
      <c r="O51" s="16"/>
      <c r="P51" s="16"/>
    </row>
    <row r="52" spans="1:16" x14ac:dyDescent="0.2">
      <c r="A52" s="30">
        <v>0</v>
      </c>
      <c r="B52" s="30">
        <v>0</v>
      </c>
      <c r="C52" s="30">
        <f>'2. Current Pathways'!C52</f>
        <v>0</v>
      </c>
      <c r="D52" s="16"/>
      <c r="E52" s="16"/>
      <c r="F52" s="16"/>
      <c r="G52" s="16"/>
      <c r="H52" s="16"/>
      <c r="I52" s="16"/>
      <c r="J52" s="16"/>
      <c r="K52" s="16"/>
      <c r="L52" s="16"/>
      <c r="M52" s="16"/>
      <c r="N52" s="16"/>
      <c r="O52" s="16"/>
      <c r="P52" s="16"/>
    </row>
    <row r="53" spans="1:16" x14ac:dyDescent="0.2">
      <c r="A53" s="30">
        <v>0</v>
      </c>
      <c r="B53" s="30">
        <v>0</v>
      </c>
      <c r="C53" s="30">
        <f>'2. Current Pathways'!C53</f>
        <v>0</v>
      </c>
      <c r="D53" s="16"/>
      <c r="E53" s="16"/>
      <c r="F53" s="16"/>
      <c r="G53" s="16"/>
      <c r="H53" s="16"/>
      <c r="I53" s="16"/>
      <c r="J53" s="16"/>
      <c r="K53" s="16"/>
      <c r="L53" s="16"/>
      <c r="M53" s="16"/>
      <c r="N53" s="16"/>
      <c r="O53" s="16"/>
      <c r="P53" s="16"/>
    </row>
    <row r="54" spans="1:16" x14ac:dyDescent="0.2">
      <c r="A54" s="30">
        <v>0</v>
      </c>
      <c r="B54" s="30">
        <v>0</v>
      </c>
      <c r="C54" s="30">
        <f>'2. Current Pathways'!C54</f>
        <v>0</v>
      </c>
      <c r="D54" s="16"/>
      <c r="E54" s="16"/>
      <c r="F54" s="16"/>
      <c r="G54" s="16"/>
      <c r="H54" s="16"/>
      <c r="I54" s="16"/>
      <c r="J54" s="16"/>
      <c r="K54" s="16"/>
      <c r="L54" s="16"/>
      <c r="M54" s="16"/>
      <c r="N54" s="16"/>
      <c r="O54" s="16"/>
      <c r="P54" s="16"/>
    </row>
    <row r="55" spans="1:16" x14ac:dyDescent="0.2">
      <c r="A55" s="30">
        <v>0</v>
      </c>
      <c r="B55" s="30">
        <v>0</v>
      </c>
      <c r="C55" s="30">
        <f>'2. Current Pathways'!C55</f>
        <v>0</v>
      </c>
      <c r="D55" s="16"/>
      <c r="E55" s="16"/>
      <c r="F55" s="16"/>
      <c r="G55" s="16"/>
      <c r="H55" s="16"/>
      <c r="I55" s="16"/>
      <c r="J55" s="16"/>
      <c r="K55" s="16"/>
      <c r="L55" s="16"/>
      <c r="M55" s="16"/>
      <c r="N55" s="16"/>
      <c r="O55" s="16"/>
      <c r="P55" s="16"/>
    </row>
    <row r="56" spans="1:16" x14ac:dyDescent="0.2">
      <c r="A56" s="30">
        <v>0</v>
      </c>
      <c r="B56" s="30">
        <v>0</v>
      </c>
      <c r="C56" s="30">
        <f>'2. Current Pathways'!C56</f>
        <v>0</v>
      </c>
      <c r="D56" s="16"/>
      <c r="E56" s="16"/>
      <c r="F56" s="16"/>
      <c r="G56" s="16"/>
      <c r="H56" s="16"/>
      <c r="I56" s="16"/>
      <c r="J56" s="16"/>
      <c r="K56" s="16"/>
      <c r="L56" s="16"/>
      <c r="M56" s="16"/>
      <c r="N56" s="16"/>
      <c r="O56" s="16"/>
      <c r="P56" s="16"/>
    </row>
    <row r="57" spans="1:16" x14ac:dyDescent="0.2">
      <c r="A57" s="30">
        <v>0</v>
      </c>
      <c r="B57" s="30">
        <v>0</v>
      </c>
      <c r="C57" s="30">
        <f>'2. Current Pathways'!C57</f>
        <v>0</v>
      </c>
      <c r="D57" s="16"/>
      <c r="E57" s="16"/>
      <c r="F57" s="16"/>
      <c r="G57" s="16"/>
      <c r="H57" s="16"/>
      <c r="I57" s="16"/>
      <c r="J57" s="16"/>
      <c r="K57" s="16"/>
      <c r="L57" s="16"/>
      <c r="M57" s="16"/>
      <c r="N57" s="16"/>
      <c r="O57" s="16"/>
      <c r="P57" s="16"/>
    </row>
    <row r="58" spans="1:16" x14ac:dyDescent="0.2">
      <c r="A58" s="30">
        <v>0</v>
      </c>
      <c r="B58" s="30">
        <v>0</v>
      </c>
      <c r="C58" s="30">
        <f>'2. Current Pathways'!C58</f>
        <v>0</v>
      </c>
      <c r="D58" s="16"/>
      <c r="E58" s="16"/>
      <c r="F58" s="16"/>
      <c r="G58" s="16"/>
      <c r="H58" s="16"/>
      <c r="I58" s="16"/>
      <c r="J58" s="16"/>
      <c r="K58" s="16"/>
      <c r="L58" s="16"/>
      <c r="M58" s="16"/>
      <c r="N58" s="16"/>
      <c r="O58" s="16"/>
      <c r="P58" s="16"/>
    </row>
    <row r="59" spans="1:16" x14ac:dyDescent="0.2">
      <c r="A59" s="30">
        <v>0</v>
      </c>
      <c r="B59" s="30">
        <v>0</v>
      </c>
      <c r="C59" s="30">
        <f>'2. Current Pathways'!C59</f>
        <v>0</v>
      </c>
      <c r="D59" s="16"/>
      <c r="E59" s="16"/>
      <c r="F59" s="16"/>
      <c r="G59" s="16"/>
      <c r="H59" s="16"/>
      <c r="I59" s="16"/>
      <c r="J59" s="16"/>
      <c r="K59" s="16"/>
      <c r="L59" s="16"/>
      <c r="M59" s="16"/>
      <c r="N59" s="16"/>
      <c r="O59" s="16"/>
      <c r="P59" s="16"/>
    </row>
    <row r="60" spans="1:16" x14ac:dyDescent="0.2">
      <c r="A60" s="30">
        <v>0</v>
      </c>
      <c r="B60" s="30">
        <v>0</v>
      </c>
      <c r="C60" s="30">
        <f>'2. Current Pathways'!C60</f>
        <v>0</v>
      </c>
      <c r="D60" s="16"/>
      <c r="E60" s="16"/>
      <c r="F60" s="16"/>
      <c r="G60" s="16"/>
      <c r="H60" s="16"/>
      <c r="I60" s="16"/>
      <c r="J60" s="16"/>
      <c r="K60" s="16"/>
      <c r="L60" s="16"/>
      <c r="M60" s="16"/>
      <c r="N60" s="16"/>
      <c r="O60" s="16"/>
      <c r="P60" s="16"/>
    </row>
    <row r="61" spans="1:16" x14ac:dyDescent="0.2">
      <c r="A61" s="30">
        <v>0</v>
      </c>
      <c r="B61" s="30">
        <v>0</v>
      </c>
      <c r="C61" s="30">
        <f>'2. Current Pathways'!C61</f>
        <v>0</v>
      </c>
      <c r="D61" s="16"/>
      <c r="E61" s="16"/>
      <c r="F61" s="16"/>
      <c r="G61" s="16"/>
      <c r="H61" s="16"/>
      <c r="I61" s="16"/>
      <c r="J61" s="16"/>
      <c r="K61" s="16"/>
      <c r="L61" s="16"/>
      <c r="M61" s="16"/>
      <c r="N61" s="16"/>
      <c r="O61" s="16"/>
      <c r="P61" s="16"/>
    </row>
    <row r="62" spans="1:16" x14ac:dyDescent="0.2">
      <c r="A62" s="30">
        <v>0</v>
      </c>
      <c r="B62" s="30">
        <v>0</v>
      </c>
      <c r="C62" s="30">
        <f>'2. Current Pathways'!C62</f>
        <v>0</v>
      </c>
      <c r="D62" s="8"/>
      <c r="E62" s="8"/>
      <c r="F62" s="8"/>
      <c r="G62" s="8"/>
      <c r="H62" s="8"/>
      <c r="I62" s="8"/>
      <c r="J62" s="8"/>
      <c r="K62" s="8"/>
      <c r="L62" s="8"/>
      <c r="M62" s="8"/>
      <c r="N62" s="8"/>
      <c r="O62" s="8"/>
      <c r="P62" s="8"/>
    </row>
    <row r="63" spans="1:16" x14ac:dyDescent="0.2">
      <c r="A63" s="30">
        <v>0</v>
      </c>
      <c r="B63" s="30">
        <v>0</v>
      </c>
      <c r="C63" s="30">
        <f>'2. Current Pathways'!C63</f>
        <v>0</v>
      </c>
      <c r="D63" s="8"/>
      <c r="E63" s="8"/>
      <c r="F63" s="8"/>
      <c r="G63" s="8"/>
      <c r="H63" s="8"/>
      <c r="I63" s="8"/>
      <c r="J63" s="8"/>
      <c r="K63" s="8"/>
      <c r="L63" s="8"/>
      <c r="M63" s="8"/>
      <c r="N63" s="8"/>
      <c r="O63" s="8"/>
      <c r="P63" s="8"/>
    </row>
    <row r="64" spans="1:16" x14ac:dyDescent="0.2">
      <c r="A64" s="30">
        <v>0</v>
      </c>
      <c r="B64" s="30">
        <v>0</v>
      </c>
      <c r="C64" s="30">
        <f>'2. Current Pathways'!C64</f>
        <v>0</v>
      </c>
      <c r="D64" s="8"/>
      <c r="E64" s="8"/>
      <c r="F64" s="8"/>
      <c r="G64" s="8"/>
      <c r="H64" s="8"/>
      <c r="I64" s="8"/>
      <c r="J64" s="8"/>
      <c r="K64" s="8"/>
      <c r="L64" s="8"/>
      <c r="M64" s="8"/>
      <c r="N64" s="8"/>
      <c r="O64" s="8"/>
      <c r="P64" s="8"/>
    </row>
    <row r="65" spans="1:16" x14ac:dyDescent="0.2">
      <c r="A65" s="30">
        <v>0</v>
      </c>
      <c r="B65" s="30">
        <v>0</v>
      </c>
      <c r="C65" s="30">
        <f>'2. Current Pathways'!C65</f>
        <v>0</v>
      </c>
      <c r="D65" s="8"/>
      <c r="E65" s="8"/>
      <c r="F65" s="8"/>
      <c r="G65" s="8"/>
      <c r="H65" s="8"/>
      <c r="I65" s="8"/>
      <c r="J65" s="8"/>
      <c r="K65" s="8"/>
      <c r="L65" s="8"/>
      <c r="M65" s="8"/>
      <c r="N65" s="8"/>
      <c r="O65" s="8"/>
      <c r="P65" s="8"/>
    </row>
    <row r="66" spans="1:16" x14ac:dyDescent="0.2">
      <c r="A66" s="30">
        <v>0</v>
      </c>
      <c r="B66" s="30">
        <v>0</v>
      </c>
      <c r="C66" s="30">
        <f>'2. Current Pathways'!C66</f>
        <v>0</v>
      </c>
      <c r="D66" s="8"/>
      <c r="E66" s="8"/>
      <c r="F66" s="8"/>
      <c r="G66" s="8"/>
      <c r="H66" s="8"/>
      <c r="I66" s="8"/>
      <c r="J66" s="8"/>
      <c r="K66" s="8"/>
      <c r="L66" s="8"/>
      <c r="M66" s="8"/>
      <c r="N66" s="8"/>
      <c r="O66" s="8"/>
      <c r="P66" s="8"/>
    </row>
    <row r="67" spans="1:16" x14ac:dyDescent="0.2">
      <c r="A67" s="30">
        <v>0</v>
      </c>
      <c r="B67" s="30">
        <v>0</v>
      </c>
      <c r="C67" s="30">
        <f>'2. Current Pathways'!C67</f>
        <v>0</v>
      </c>
      <c r="D67" s="8"/>
      <c r="E67" s="8"/>
      <c r="F67" s="8"/>
      <c r="G67" s="8"/>
      <c r="H67" s="8"/>
      <c r="I67" s="8"/>
      <c r="J67" s="8"/>
      <c r="K67" s="8"/>
      <c r="L67" s="8"/>
      <c r="M67" s="8"/>
      <c r="N67" s="8"/>
      <c r="O67" s="8"/>
      <c r="P67" s="8"/>
    </row>
    <row r="68" spans="1:16" x14ac:dyDescent="0.2">
      <c r="A68" s="30">
        <v>0</v>
      </c>
      <c r="B68" s="30">
        <v>0</v>
      </c>
      <c r="C68" s="30">
        <f>'2. Current Pathways'!C68</f>
        <v>0</v>
      </c>
      <c r="D68" s="8"/>
      <c r="E68" s="8"/>
      <c r="F68" s="8"/>
      <c r="G68" s="8"/>
      <c r="H68" s="8"/>
      <c r="I68" s="8"/>
      <c r="J68" s="8"/>
      <c r="K68" s="8"/>
      <c r="L68" s="8"/>
      <c r="M68" s="8"/>
      <c r="N68" s="8"/>
      <c r="O68" s="8"/>
      <c r="P68" s="8"/>
    </row>
    <row r="69" spans="1:16" x14ac:dyDescent="0.2">
      <c r="A69" s="30">
        <v>0</v>
      </c>
      <c r="B69" s="30">
        <v>0</v>
      </c>
      <c r="C69" s="30">
        <f>'2. Current Pathways'!C69</f>
        <v>0</v>
      </c>
      <c r="D69" s="8"/>
      <c r="E69" s="8"/>
      <c r="F69" s="8"/>
      <c r="G69" s="8"/>
      <c r="H69" s="8"/>
      <c r="I69" s="8"/>
      <c r="J69" s="8"/>
      <c r="K69" s="8"/>
      <c r="L69" s="8"/>
      <c r="M69" s="8"/>
      <c r="N69" s="8"/>
      <c r="O69" s="8"/>
      <c r="P69" s="8"/>
    </row>
    <row r="70" spans="1:16" x14ac:dyDescent="0.2">
      <c r="A70" s="30">
        <v>0</v>
      </c>
      <c r="B70" s="30">
        <v>0</v>
      </c>
      <c r="C70" s="30">
        <f>'2. Current Pathways'!C70</f>
        <v>0</v>
      </c>
      <c r="D70" s="8"/>
      <c r="E70" s="8"/>
      <c r="F70" s="8"/>
      <c r="G70" s="8"/>
      <c r="H70" s="8"/>
      <c r="I70" s="8"/>
      <c r="J70" s="8"/>
      <c r="K70" s="8"/>
      <c r="L70" s="8"/>
      <c r="M70" s="8"/>
      <c r="N70" s="8"/>
      <c r="O70" s="8"/>
      <c r="P70" s="8"/>
    </row>
    <row r="71" spans="1:16" x14ac:dyDescent="0.2">
      <c r="A71" s="30">
        <v>0</v>
      </c>
      <c r="B71" s="30">
        <v>0</v>
      </c>
      <c r="C71" s="30">
        <f>'2. Current Pathways'!C71</f>
        <v>0</v>
      </c>
      <c r="D71" s="8"/>
      <c r="E71" s="8"/>
      <c r="F71" s="8"/>
      <c r="G71" s="8"/>
      <c r="H71" s="8"/>
      <c r="I71" s="8"/>
      <c r="J71" s="8"/>
      <c r="K71" s="8"/>
      <c r="L71" s="8"/>
      <c r="M71" s="8"/>
      <c r="N71" s="8"/>
      <c r="O71" s="8"/>
      <c r="P71" s="8"/>
    </row>
    <row r="72" spans="1:16" x14ac:dyDescent="0.2">
      <c r="A72" s="30">
        <v>0</v>
      </c>
      <c r="B72" s="30">
        <v>0</v>
      </c>
      <c r="C72" s="30">
        <f>'2. Current Pathways'!C72</f>
        <v>0</v>
      </c>
      <c r="D72" s="8"/>
      <c r="E72" s="8"/>
      <c r="F72" s="8"/>
      <c r="G72" s="8"/>
      <c r="H72" s="8"/>
      <c r="I72" s="8"/>
      <c r="J72" s="8"/>
      <c r="K72" s="8"/>
      <c r="L72" s="8"/>
      <c r="M72" s="8"/>
      <c r="N72" s="8"/>
      <c r="O72" s="8"/>
      <c r="P72" s="8"/>
    </row>
    <row r="73" spans="1:16" x14ac:dyDescent="0.2">
      <c r="A73" s="30">
        <v>0</v>
      </c>
      <c r="B73" s="30">
        <v>0</v>
      </c>
      <c r="C73" s="30">
        <f>'2. Current Pathways'!C73</f>
        <v>0</v>
      </c>
      <c r="D73" s="8"/>
      <c r="E73" s="8"/>
      <c r="F73" s="8"/>
      <c r="G73" s="8"/>
      <c r="H73" s="8"/>
      <c r="I73" s="8"/>
      <c r="J73" s="8"/>
      <c r="K73" s="8"/>
      <c r="L73" s="8"/>
      <c r="M73" s="8"/>
      <c r="N73" s="8"/>
      <c r="O73" s="8"/>
      <c r="P73" s="8"/>
    </row>
    <row r="74" spans="1:16" x14ac:dyDescent="0.2">
      <c r="A74" s="30">
        <v>0</v>
      </c>
      <c r="B74" s="30">
        <v>0</v>
      </c>
      <c r="C74" s="30">
        <f>'2. Current Pathways'!C74</f>
        <v>0</v>
      </c>
      <c r="D74" s="8"/>
      <c r="E74" s="8"/>
      <c r="F74" s="8"/>
      <c r="G74" s="8"/>
      <c r="H74" s="8"/>
      <c r="I74" s="8"/>
      <c r="J74" s="8"/>
      <c r="K74" s="8"/>
      <c r="L74" s="8"/>
      <c r="M74" s="8"/>
      <c r="N74" s="8"/>
      <c r="O74" s="8"/>
      <c r="P74" s="8"/>
    </row>
    <row r="75" spans="1:16" x14ac:dyDescent="0.2">
      <c r="A75" s="30">
        <v>0</v>
      </c>
      <c r="B75" s="30">
        <v>0</v>
      </c>
      <c r="C75" s="30">
        <f>'2. Current Pathways'!C75</f>
        <v>0</v>
      </c>
      <c r="D75" s="8"/>
      <c r="E75" s="8"/>
      <c r="F75" s="8"/>
      <c r="G75" s="8"/>
      <c r="H75" s="8"/>
      <c r="I75" s="8"/>
      <c r="J75" s="8"/>
      <c r="K75" s="8"/>
      <c r="L75" s="8"/>
      <c r="M75" s="8"/>
      <c r="N75" s="8"/>
      <c r="O75" s="8"/>
      <c r="P75" s="8"/>
    </row>
    <row r="76" spans="1:16" x14ac:dyDescent="0.2">
      <c r="A76" s="30">
        <v>0</v>
      </c>
      <c r="B76" s="30">
        <v>0</v>
      </c>
      <c r="C76" s="30">
        <f>'2. Current Pathways'!C76</f>
        <v>0</v>
      </c>
      <c r="D76" s="8"/>
      <c r="E76" s="8"/>
      <c r="F76" s="8"/>
      <c r="G76" s="8"/>
      <c r="H76" s="8"/>
      <c r="I76" s="8"/>
      <c r="J76" s="8"/>
      <c r="K76" s="8"/>
      <c r="L76" s="8"/>
      <c r="M76" s="8"/>
      <c r="N76" s="8"/>
      <c r="O76" s="8"/>
      <c r="P76" s="8"/>
    </row>
    <row r="77" spans="1:16" x14ac:dyDescent="0.2">
      <c r="A77" s="30">
        <v>0</v>
      </c>
      <c r="B77" s="30">
        <v>0</v>
      </c>
      <c r="C77" s="30">
        <f>'2. Current Pathways'!C77</f>
        <v>0</v>
      </c>
      <c r="D77" s="8"/>
      <c r="E77" s="8"/>
      <c r="F77" s="8"/>
      <c r="G77" s="8"/>
      <c r="H77" s="8"/>
      <c r="I77" s="8"/>
      <c r="J77" s="8"/>
      <c r="K77" s="8"/>
      <c r="L77" s="8"/>
      <c r="M77" s="8"/>
      <c r="N77" s="8"/>
      <c r="O77" s="8"/>
      <c r="P77" s="8"/>
    </row>
    <row r="78" spans="1:16" x14ac:dyDescent="0.2">
      <c r="A78" s="30">
        <v>0</v>
      </c>
      <c r="B78" s="30">
        <v>0</v>
      </c>
      <c r="C78" s="30">
        <f>'2. Current Pathways'!C78</f>
        <v>0</v>
      </c>
      <c r="D78" s="8"/>
      <c r="E78" s="8"/>
      <c r="F78" s="8"/>
      <c r="G78" s="8"/>
      <c r="H78" s="8"/>
      <c r="I78" s="8"/>
      <c r="J78" s="8"/>
      <c r="K78" s="8"/>
      <c r="L78" s="8"/>
      <c r="M78" s="8"/>
      <c r="N78" s="8"/>
      <c r="O78" s="8"/>
      <c r="P78" s="8"/>
    </row>
    <row r="79" spans="1:16" x14ac:dyDescent="0.2">
      <c r="A79" s="30">
        <v>0</v>
      </c>
      <c r="B79" s="30">
        <v>0</v>
      </c>
      <c r="C79" s="30">
        <f>'2. Current Pathways'!C79</f>
        <v>0</v>
      </c>
      <c r="D79" s="8"/>
      <c r="E79" s="8"/>
      <c r="F79" s="8"/>
      <c r="G79" s="8"/>
      <c r="H79" s="8"/>
      <c r="I79" s="8"/>
      <c r="J79" s="8"/>
      <c r="K79" s="8"/>
      <c r="L79" s="8"/>
      <c r="M79" s="8"/>
      <c r="N79" s="8"/>
      <c r="O79" s="8"/>
      <c r="P79" s="8"/>
    </row>
    <row r="80" spans="1:16" x14ac:dyDescent="0.2">
      <c r="A80" s="30">
        <v>0</v>
      </c>
      <c r="B80" s="30">
        <v>0</v>
      </c>
      <c r="C80" s="30">
        <f>'2. Current Pathways'!C80</f>
        <v>0</v>
      </c>
      <c r="D80" s="8"/>
      <c r="E80" s="8"/>
      <c r="F80" s="8"/>
      <c r="G80" s="8"/>
      <c r="H80" s="8"/>
      <c r="I80" s="8"/>
      <c r="J80" s="8"/>
      <c r="K80" s="8"/>
      <c r="L80" s="8"/>
      <c r="M80" s="8"/>
      <c r="N80" s="8"/>
      <c r="O80" s="8"/>
      <c r="P80" s="8"/>
    </row>
    <row r="81" spans="1:16" x14ac:dyDescent="0.2">
      <c r="A81" s="30">
        <v>0</v>
      </c>
      <c r="B81" s="30">
        <v>0</v>
      </c>
      <c r="C81" s="30">
        <f>'2. Current Pathways'!C81</f>
        <v>0</v>
      </c>
      <c r="D81" s="8"/>
      <c r="E81" s="8"/>
      <c r="F81" s="8"/>
      <c r="G81" s="8"/>
      <c r="H81" s="8"/>
      <c r="I81" s="8"/>
      <c r="J81" s="8"/>
      <c r="K81" s="8"/>
      <c r="L81" s="8"/>
      <c r="M81" s="8"/>
      <c r="N81" s="8"/>
      <c r="O81" s="8"/>
      <c r="P81" s="8"/>
    </row>
    <row r="82" spans="1:16" x14ac:dyDescent="0.2">
      <c r="A82" s="30">
        <v>0</v>
      </c>
      <c r="B82" s="30">
        <v>0</v>
      </c>
      <c r="C82" s="30">
        <f>'2. Current Pathways'!C82</f>
        <v>0</v>
      </c>
      <c r="D82" s="8"/>
      <c r="E82" s="8"/>
      <c r="F82" s="8"/>
      <c r="G82" s="8"/>
      <c r="H82" s="8"/>
      <c r="I82" s="8"/>
      <c r="J82" s="8"/>
      <c r="K82" s="8"/>
      <c r="L82" s="8"/>
      <c r="M82" s="8"/>
      <c r="N82" s="8"/>
      <c r="O82" s="8"/>
      <c r="P82" s="8"/>
    </row>
    <row r="83" spans="1:16" x14ac:dyDescent="0.2">
      <c r="A83" s="30">
        <v>0</v>
      </c>
      <c r="B83" s="30">
        <v>0</v>
      </c>
      <c r="C83" s="30">
        <f>'2. Current Pathways'!C83</f>
        <v>0</v>
      </c>
      <c r="D83" s="8"/>
      <c r="E83" s="8"/>
      <c r="F83" s="8"/>
      <c r="G83" s="8"/>
      <c r="H83" s="8"/>
      <c r="I83" s="8"/>
      <c r="J83" s="8"/>
      <c r="K83" s="8"/>
      <c r="L83" s="8"/>
      <c r="M83" s="8"/>
      <c r="N83" s="8"/>
      <c r="O83" s="8"/>
      <c r="P83" s="8"/>
    </row>
    <row r="84" spans="1:16" x14ac:dyDescent="0.2">
      <c r="A84" s="30">
        <v>0</v>
      </c>
      <c r="B84" s="30">
        <v>0</v>
      </c>
      <c r="C84" s="30">
        <f>'2. Current Pathways'!C84</f>
        <v>0</v>
      </c>
      <c r="D84" s="8"/>
      <c r="E84" s="8"/>
      <c r="F84" s="8"/>
      <c r="G84" s="8"/>
      <c r="H84" s="8"/>
      <c r="I84" s="8"/>
      <c r="J84" s="8"/>
      <c r="K84" s="8"/>
      <c r="L84" s="8"/>
      <c r="M84" s="8"/>
      <c r="N84" s="8"/>
      <c r="O84" s="8"/>
      <c r="P84" s="8"/>
    </row>
    <row r="85" spans="1:16" x14ac:dyDescent="0.2">
      <c r="A85" s="30">
        <v>0</v>
      </c>
      <c r="B85" s="30">
        <v>0</v>
      </c>
      <c r="C85" s="30">
        <f>'2. Current Pathways'!C85</f>
        <v>0</v>
      </c>
      <c r="D85" s="8"/>
      <c r="E85" s="8"/>
      <c r="F85" s="8"/>
      <c r="G85" s="8"/>
      <c r="H85" s="8"/>
      <c r="I85" s="8"/>
      <c r="J85" s="8"/>
      <c r="K85" s="8"/>
      <c r="L85" s="8"/>
      <c r="M85" s="8"/>
      <c r="N85" s="8"/>
      <c r="O85" s="8"/>
      <c r="P85" s="8"/>
    </row>
    <row r="86" spans="1:16" x14ac:dyDescent="0.2">
      <c r="A86" s="30">
        <v>0</v>
      </c>
      <c r="B86" s="30">
        <v>0</v>
      </c>
      <c r="C86" s="30">
        <f>'2. Current Pathways'!C86</f>
        <v>0</v>
      </c>
      <c r="D86" s="8"/>
      <c r="E86" s="8"/>
      <c r="F86" s="8"/>
      <c r="G86" s="8"/>
      <c r="H86" s="8"/>
      <c r="I86" s="8"/>
      <c r="J86" s="8"/>
      <c r="K86" s="8"/>
      <c r="L86" s="8"/>
      <c r="M86" s="8"/>
      <c r="N86" s="8"/>
      <c r="O86" s="8"/>
      <c r="P86" s="8"/>
    </row>
    <row r="87" spans="1:16" x14ac:dyDescent="0.2">
      <c r="A87" s="30">
        <v>0</v>
      </c>
      <c r="B87" s="30">
        <v>0</v>
      </c>
      <c r="C87" s="30">
        <f>'2. Current Pathways'!C87</f>
        <v>0</v>
      </c>
      <c r="D87" s="8"/>
      <c r="E87" s="8"/>
      <c r="F87" s="8"/>
      <c r="G87" s="8"/>
      <c r="H87" s="8"/>
      <c r="I87" s="8"/>
      <c r="J87" s="8"/>
      <c r="K87" s="8"/>
      <c r="L87" s="8"/>
      <c r="M87" s="8"/>
      <c r="N87" s="8"/>
      <c r="O87" s="8"/>
      <c r="P87" s="8"/>
    </row>
    <row r="88" spans="1:16" x14ac:dyDescent="0.2">
      <c r="A88" s="30">
        <v>0</v>
      </c>
      <c r="B88" s="30">
        <v>0</v>
      </c>
      <c r="C88" s="30">
        <f>'2. Current Pathways'!C88</f>
        <v>0</v>
      </c>
      <c r="D88" s="8"/>
      <c r="E88" s="8"/>
      <c r="F88" s="8"/>
      <c r="G88" s="8"/>
      <c r="H88" s="8"/>
      <c r="I88" s="8"/>
      <c r="J88" s="8"/>
      <c r="K88" s="8"/>
      <c r="L88" s="8"/>
      <c r="M88" s="8"/>
      <c r="N88" s="8"/>
      <c r="O88" s="8"/>
      <c r="P88" s="8"/>
    </row>
    <row r="89" spans="1:16" x14ac:dyDescent="0.2">
      <c r="A89" s="30">
        <v>0</v>
      </c>
      <c r="B89" s="30">
        <v>0</v>
      </c>
      <c r="C89" s="30">
        <f>'2. Current Pathways'!C89</f>
        <v>0</v>
      </c>
      <c r="D89" s="8"/>
      <c r="E89" s="8"/>
      <c r="F89" s="8"/>
      <c r="G89" s="8"/>
      <c r="H89" s="8"/>
      <c r="I89" s="8"/>
      <c r="J89" s="8"/>
      <c r="K89" s="8"/>
      <c r="L89" s="8"/>
      <c r="M89" s="8"/>
      <c r="N89" s="8"/>
      <c r="O89" s="8"/>
      <c r="P89" s="8"/>
    </row>
    <row r="90" spans="1:16" x14ac:dyDescent="0.2">
      <c r="A90" s="30">
        <v>0</v>
      </c>
      <c r="B90" s="30">
        <v>0</v>
      </c>
      <c r="C90" s="30">
        <f>'2. Current Pathways'!C90</f>
        <v>0</v>
      </c>
      <c r="D90" s="8"/>
      <c r="E90" s="8"/>
      <c r="F90" s="8"/>
      <c r="G90" s="8"/>
      <c r="H90" s="8"/>
      <c r="I90" s="8"/>
      <c r="J90" s="8"/>
      <c r="K90" s="8"/>
      <c r="L90" s="8"/>
      <c r="M90" s="8"/>
      <c r="N90" s="8"/>
      <c r="O90" s="8"/>
      <c r="P90" s="8"/>
    </row>
    <row r="91" spans="1:16" x14ac:dyDescent="0.2">
      <c r="A91" s="30">
        <v>0</v>
      </c>
      <c r="B91" s="30">
        <v>0</v>
      </c>
      <c r="C91" s="30">
        <f>'2. Current Pathways'!C91</f>
        <v>0</v>
      </c>
      <c r="D91" s="8"/>
      <c r="E91" s="8"/>
      <c r="F91" s="8"/>
      <c r="G91" s="8"/>
      <c r="H91" s="8"/>
      <c r="I91" s="8"/>
      <c r="J91" s="8"/>
      <c r="K91" s="8"/>
      <c r="L91" s="8"/>
      <c r="M91" s="8"/>
      <c r="N91" s="8"/>
      <c r="O91" s="8"/>
      <c r="P91" s="8"/>
    </row>
    <row r="92" spans="1:16" x14ac:dyDescent="0.2">
      <c r="A92" s="30">
        <v>0</v>
      </c>
      <c r="B92" s="30">
        <v>0</v>
      </c>
      <c r="C92" s="30">
        <f>'2. Current Pathways'!C92</f>
        <v>0</v>
      </c>
      <c r="D92" s="8"/>
      <c r="E92" s="8"/>
      <c r="F92" s="8"/>
      <c r="G92" s="8"/>
      <c r="H92" s="8"/>
      <c r="I92" s="8"/>
      <c r="J92" s="8"/>
      <c r="K92" s="8"/>
      <c r="L92" s="8"/>
      <c r="M92" s="8"/>
      <c r="N92" s="8"/>
      <c r="O92" s="8"/>
      <c r="P92" s="8"/>
    </row>
    <row r="93" spans="1:16" x14ac:dyDescent="0.2">
      <c r="A93" s="30">
        <v>0</v>
      </c>
      <c r="B93" s="30">
        <v>0</v>
      </c>
      <c r="C93" s="30">
        <f>'2. Current Pathways'!C93</f>
        <v>0</v>
      </c>
      <c r="D93" s="8"/>
      <c r="E93" s="8"/>
      <c r="F93" s="8"/>
      <c r="G93" s="8"/>
      <c r="H93" s="8"/>
      <c r="I93" s="8"/>
      <c r="J93" s="8"/>
      <c r="K93" s="8"/>
      <c r="L93" s="8"/>
      <c r="M93" s="8"/>
      <c r="N93" s="8"/>
      <c r="O93" s="8"/>
      <c r="P93" s="8"/>
    </row>
    <row r="94" spans="1:16" x14ac:dyDescent="0.2">
      <c r="A94" s="30">
        <v>0</v>
      </c>
      <c r="B94" s="30">
        <v>0</v>
      </c>
      <c r="C94" s="30">
        <f>'2. Current Pathways'!C94</f>
        <v>0</v>
      </c>
      <c r="D94" s="8"/>
      <c r="E94" s="8"/>
      <c r="F94" s="8"/>
      <c r="G94" s="8"/>
      <c r="H94" s="8"/>
      <c r="I94" s="8"/>
      <c r="J94" s="8"/>
      <c r="K94" s="8"/>
      <c r="L94" s="8"/>
      <c r="M94" s="8"/>
      <c r="N94" s="8"/>
      <c r="O94" s="8"/>
      <c r="P94" s="8"/>
    </row>
    <row r="95" spans="1:16" x14ac:dyDescent="0.2">
      <c r="A95" s="30">
        <v>0</v>
      </c>
      <c r="B95" s="30">
        <v>0</v>
      </c>
      <c r="C95" s="30">
        <f>'2. Current Pathways'!C95</f>
        <v>0</v>
      </c>
      <c r="D95" s="8"/>
      <c r="E95" s="8"/>
      <c r="F95" s="8"/>
      <c r="G95" s="8"/>
      <c r="H95" s="8"/>
      <c r="I95" s="8"/>
      <c r="J95" s="8"/>
      <c r="K95" s="8"/>
      <c r="L95" s="8"/>
      <c r="M95" s="8"/>
      <c r="N95" s="8"/>
      <c r="O95" s="8"/>
      <c r="P95" s="8"/>
    </row>
    <row r="96" spans="1:16" x14ac:dyDescent="0.2">
      <c r="A96" s="30">
        <v>0</v>
      </c>
      <c r="B96" s="30">
        <v>0</v>
      </c>
      <c r="C96" s="30">
        <f>'2. Current Pathways'!C96</f>
        <v>0</v>
      </c>
      <c r="D96" s="8"/>
      <c r="E96" s="8"/>
      <c r="F96" s="8"/>
      <c r="G96" s="8"/>
      <c r="H96" s="8"/>
      <c r="I96" s="8"/>
      <c r="J96" s="8"/>
      <c r="K96" s="8"/>
      <c r="L96" s="8"/>
      <c r="M96" s="8"/>
      <c r="N96" s="8"/>
      <c r="O96" s="8"/>
      <c r="P96" s="8"/>
    </row>
    <row r="97" spans="1:16" x14ac:dyDescent="0.2">
      <c r="A97" s="30">
        <v>0</v>
      </c>
      <c r="B97" s="30">
        <v>0</v>
      </c>
      <c r="C97" s="30">
        <f>'2. Current Pathways'!C97</f>
        <v>0</v>
      </c>
      <c r="D97" s="8"/>
      <c r="E97" s="8"/>
      <c r="F97" s="8"/>
      <c r="G97" s="8"/>
      <c r="H97" s="8"/>
      <c r="I97" s="8"/>
      <c r="J97" s="8"/>
      <c r="K97" s="8"/>
      <c r="L97" s="8"/>
      <c r="M97" s="8"/>
      <c r="N97" s="8"/>
      <c r="O97" s="8"/>
      <c r="P97" s="8"/>
    </row>
    <row r="98" spans="1:16" x14ac:dyDescent="0.2">
      <c r="A98" s="30">
        <v>0</v>
      </c>
      <c r="B98" s="30">
        <v>0</v>
      </c>
      <c r="C98" s="30">
        <f>'2. Current Pathways'!C98</f>
        <v>0</v>
      </c>
      <c r="D98" s="8"/>
      <c r="E98" s="8"/>
      <c r="F98" s="8"/>
      <c r="G98" s="8"/>
      <c r="H98" s="8"/>
      <c r="I98" s="8"/>
      <c r="J98" s="8"/>
      <c r="K98" s="8"/>
      <c r="L98" s="8"/>
      <c r="M98" s="8"/>
      <c r="N98" s="8"/>
      <c r="O98" s="8"/>
      <c r="P98" s="8"/>
    </row>
    <row r="99" spans="1:16" x14ac:dyDescent="0.2">
      <c r="A99" s="30">
        <v>0</v>
      </c>
      <c r="B99" s="30">
        <v>0</v>
      </c>
      <c r="C99" s="30">
        <f>'2. Current Pathways'!C99</f>
        <v>0</v>
      </c>
      <c r="D99" s="8"/>
      <c r="E99" s="8"/>
      <c r="F99" s="8"/>
      <c r="G99" s="8"/>
      <c r="H99" s="8"/>
      <c r="I99" s="8"/>
      <c r="J99" s="8"/>
      <c r="K99" s="8"/>
      <c r="L99" s="8"/>
      <c r="M99" s="8"/>
      <c r="N99" s="8"/>
      <c r="O99" s="8"/>
      <c r="P99" s="8"/>
    </row>
    <row r="100" spans="1:16" x14ac:dyDescent="0.2">
      <c r="A100" s="30">
        <v>0</v>
      </c>
      <c r="B100" s="30">
        <v>0</v>
      </c>
      <c r="C100" s="30">
        <f>'2. Current Pathways'!C100</f>
        <v>0</v>
      </c>
      <c r="D100" s="8"/>
      <c r="E100" s="8"/>
      <c r="F100" s="8"/>
      <c r="G100" s="8"/>
      <c r="H100" s="8"/>
      <c r="I100" s="8"/>
      <c r="J100" s="8"/>
      <c r="K100" s="8"/>
      <c r="L100" s="8"/>
      <c r="M100" s="8"/>
      <c r="N100" s="8"/>
      <c r="O100" s="8"/>
      <c r="P100" s="8"/>
    </row>
  </sheetData>
  <mergeCells count="1">
    <mergeCell ref="A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
  <sheetViews>
    <sheetView zoomScaleNormal="100" workbookViewId="0">
      <selection activeCell="O3" sqref="O3"/>
    </sheetView>
  </sheetViews>
  <sheetFormatPr defaultColWidth="8.7109375" defaultRowHeight="14.25" x14ac:dyDescent="0.2"/>
  <cols>
    <col min="1" max="1" width="25.42578125" style="33" bestFit="1" customWidth="1"/>
    <col min="2" max="2" width="23.7109375" style="33" bestFit="1" customWidth="1"/>
    <col min="3" max="3" width="47.140625" style="31" bestFit="1" customWidth="1"/>
    <col min="4" max="4" width="22.42578125" style="1" bestFit="1" customWidth="1"/>
    <col min="5" max="5" width="6" style="1" bestFit="1" customWidth="1"/>
    <col min="6" max="6" width="8.42578125" style="1" bestFit="1" customWidth="1"/>
    <col min="7" max="7" width="14.7109375" style="1" customWidth="1"/>
    <col min="8" max="8" width="11.42578125" style="1" customWidth="1"/>
    <col min="9" max="9" width="10" style="1" bestFit="1" customWidth="1"/>
    <col min="10" max="10" width="11.7109375" style="1" bestFit="1" customWidth="1"/>
    <col min="11" max="11" width="12.42578125" style="1" customWidth="1"/>
    <col min="12" max="12" width="12.28515625" style="1" customWidth="1"/>
    <col min="13" max="13" width="13.85546875" style="1" bestFit="1" customWidth="1"/>
    <col min="14" max="14" width="16.42578125" style="1" bestFit="1" customWidth="1"/>
    <col min="15" max="15" width="12.42578125" style="1" customWidth="1"/>
    <col min="16" max="16384" width="8.7109375" style="1"/>
  </cols>
  <sheetData>
    <row r="1" spans="1:16" ht="62.1" customHeight="1" x14ac:dyDescent="0.2">
      <c r="A1" s="155" t="s">
        <v>128</v>
      </c>
      <c r="B1" s="155"/>
      <c r="C1" s="155"/>
      <c r="D1" s="155"/>
      <c r="E1" s="155"/>
      <c r="F1" s="155"/>
      <c r="G1" s="155"/>
      <c r="H1" s="155"/>
      <c r="I1" s="155"/>
    </row>
    <row r="2" spans="1:16" s="3" customFormat="1" ht="60" x14ac:dyDescent="0.25">
      <c r="A2" s="32" t="s">
        <v>135</v>
      </c>
      <c r="B2" s="32" t="s">
        <v>86</v>
      </c>
      <c r="C2" s="28" t="s">
        <v>87</v>
      </c>
      <c r="D2" s="7" t="s">
        <v>123</v>
      </c>
      <c r="E2" s="93" t="s">
        <v>2</v>
      </c>
      <c r="F2" s="93" t="s">
        <v>3</v>
      </c>
      <c r="G2" s="93" t="s">
        <v>75</v>
      </c>
      <c r="H2" s="93" t="s">
        <v>78</v>
      </c>
      <c r="I2" s="93" t="s">
        <v>5</v>
      </c>
      <c r="J2" s="93" t="s">
        <v>32</v>
      </c>
      <c r="K2" s="93" t="s">
        <v>81</v>
      </c>
      <c r="L2" s="93" t="s">
        <v>79</v>
      </c>
      <c r="M2" s="93" t="s">
        <v>29</v>
      </c>
      <c r="N2" s="93" t="s">
        <v>30</v>
      </c>
      <c r="O2" s="93" t="s">
        <v>80</v>
      </c>
      <c r="P2" s="93" t="s">
        <v>76</v>
      </c>
    </row>
    <row r="3" spans="1:16" s="17" customFormat="1" x14ac:dyDescent="0.2">
      <c r="A3" s="30" t="str" cm="1">
        <f t="array" ref="A3:B3">'2. Current Pathways'!A3:B3</f>
        <v>Boston Adult Technical Academy</v>
      </c>
      <c r="B3" s="30" t="str">
        <v>Cybersecurity</v>
      </c>
      <c r="C3" s="30" t="str">
        <f>'2. Current Pathways'!C3</f>
        <v>Information Technology</v>
      </c>
      <c r="D3" s="16">
        <v>0</v>
      </c>
      <c r="E3" s="16">
        <v>0</v>
      </c>
      <c r="F3" s="16">
        <v>0</v>
      </c>
      <c r="G3" s="16">
        <v>0</v>
      </c>
      <c r="H3" s="16">
        <v>0</v>
      </c>
      <c r="I3" s="16">
        <v>0</v>
      </c>
      <c r="J3" s="16">
        <v>0</v>
      </c>
      <c r="K3" s="16">
        <v>0</v>
      </c>
      <c r="L3" s="16">
        <v>0</v>
      </c>
      <c r="M3" s="16">
        <v>0</v>
      </c>
      <c r="N3" s="16">
        <v>0</v>
      </c>
      <c r="O3" s="16">
        <v>0</v>
      </c>
      <c r="P3" s="16">
        <v>0</v>
      </c>
    </row>
    <row r="4" spans="1:16" x14ac:dyDescent="0.2">
      <c r="A4" s="30" cm="1">
        <f t="array" ref="A4:B4">'2. Current Pathways'!A4:B4</f>
        <v>0</v>
      </c>
      <c r="B4" s="30">
        <v>0</v>
      </c>
      <c r="C4" s="30">
        <f>'2. Current Pathways'!C4</f>
        <v>0</v>
      </c>
      <c r="D4" s="16"/>
      <c r="E4" s="16"/>
      <c r="F4" s="16"/>
      <c r="G4" s="16"/>
      <c r="H4" s="16"/>
      <c r="I4" s="16"/>
      <c r="J4" s="16"/>
      <c r="K4" s="16"/>
      <c r="L4" s="16"/>
      <c r="M4" s="16"/>
      <c r="N4" s="16"/>
      <c r="O4" s="16"/>
      <c r="P4" s="16"/>
    </row>
    <row r="5" spans="1:16" x14ac:dyDescent="0.2">
      <c r="A5" s="30" cm="1">
        <f t="array" ref="A5:B100">'2. Current Pathways'!A5:B100</f>
        <v>0</v>
      </c>
      <c r="B5" s="30">
        <v>0</v>
      </c>
      <c r="C5" s="30">
        <f>'2. Current Pathways'!C5</f>
        <v>0</v>
      </c>
      <c r="D5" s="16"/>
      <c r="E5" s="16"/>
      <c r="F5" s="16"/>
      <c r="G5" s="16"/>
      <c r="H5" s="16"/>
      <c r="I5" s="16"/>
      <c r="J5" s="16"/>
      <c r="K5" s="16"/>
      <c r="L5" s="16"/>
      <c r="M5" s="16"/>
      <c r="N5" s="16"/>
      <c r="O5" s="16"/>
      <c r="P5" s="16"/>
    </row>
    <row r="6" spans="1:16" x14ac:dyDescent="0.2">
      <c r="A6" s="30">
        <v>0</v>
      </c>
      <c r="B6" s="30">
        <v>0</v>
      </c>
      <c r="C6" s="30">
        <f>'2. Current Pathways'!C6</f>
        <v>0</v>
      </c>
      <c r="D6" s="16"/>
      <c r="E6" s="16"/>
      <c r="F6" s="16"/>
      <c r="G6" s="16"/>
      <c r="H6" s="16"/>
      <c r="I6" s="16"/>
      <c r="J6" s="16"/>
      <c r="K6" s="16"/>
      <c r="L6" s="16"/>
      <c r="M6" s="16"/>
      <c r="N6" s="16"/>
      <c r="O6" s="16"/>
      <c r="P6" s="16"/>
    </row>
    <row r="7" spans="1:16" x14ac:dyDescent="0.2">
      <c r="A7" s="30">
        <v>0</v>
      </c>
      <c r="B7" s="30">
        <v>0</v>
      </c>
      <c r="C7" s="30">
        <f>'2. Current Pathways'!C7</f>
        <v>0</v>
      </c>
      <c r="D7" s="16"/>
      <c r="E7" s="16"/>
      <c r="F7" s="16"/>
      <c r="G7" s="16"/>
      <c r="H7" s="16"/>
      <c r="I7" s="16"/>
      <c r="J7" s="16"/>
      <c r="K7" s="16"/>
      <c r="L7" s="16"/>
      <c r="M7" s="16"/>
      <c r="N7" s="16"/>
      <c r="O7" s="16"/>
      <c r="P7" s="16"/>
    </row>
    <row r="8" spans="1:16" x14ac:dyDescent="0.2">
      <c r="A8" s="30">
        <v>0</v>
      </c>
      <c r="B8" s="30">
        <v>0</v>
      </c>
      <c r="C8" s="30">
        <f>'2. Current Pathways'!C8</f>
        <v>0</v>
      </c>
      <c r="D8" s="16"/>
      <c r="E8" s="16"/>
      <c r="F8" s="16"/>
      <c r="G8" s="16"/>
      <c r="H8" s="16"/>
      <c r="I8" s="16"/>
      <c r="J8" s="16"/>
      <c r="K8" s="16"/>
      <c r="L8" s="16"/>
      <c r="M8" s="16"/>
      <c r="N8" s="16"/>
      <c r="O8" s="16"/>
      <c r="P8" s="16"/>
    </row>
    <row r="9" spans="1:16" x14ac:dyDescent="0.2">
      <c r="A9" s="30">
        <v>0</v>
      </c>
      <c r="B9" s="30">
        <v>0</v>
      </c>
      <c r="C9" s="30">
        <f>'2. Current Pathways'!C9</f>
        <v>0</v>
      </c>
      <c r="D9" s="16"/>
      <c r="E9" s="16"/>
      <c r="F9" s="16"/>
      <c r="G9" s="16"/>
      <c r="H9" s="16"/>
      <c r="I9" s="16"/>
      <c r="J9" s="16"/>
      <c r="K9" s="16"/>
      <c r="L9" s="16"/>
      <c r="M9" s="16"/>
      <c r="N9" s="16"/>
      <c r="O9" s="16"/>
      <c r="P9" s="16"/>
    </row>
    <row r="10" spans="1:16" x14ac:dyDescent="0.2">
      <c r="A10" s="30">
        <v>0</v>
      </c>
      <c r="B10" s="30">
        <v>0</v>
      </c>
      <c r="C10" s="30">
        <f>'2. Current Pathways'!C10</f>
        <v>0</v>
      </c>
      <c r="D10" s="16"/>
      <c r="E10" s="16"/>
      <c r="F10" s="16"/>
      <c r="G10" s="16"/>
      <c r="H10" s="16"/>
      <c r="I10" s="16"/>
      <c r="J10" s="16"/>
      <c r="K10" s="16"/>
      <c r="L10" s="16"/>
      <c r="M10" s="16"/>
      <c r="N10" s="16"/>
      <c r="O10" s="16"/>
      <c r="P10" s="16"/>
    </row>
    <row r="11" spans="1:16" x14ac:dyDescent="0.2">
      <c r="A11" s="30">
        <v>0</v>
      </c>
      <c r="B11" s="30">
        <v>0</v>
      </c>
      <c r="C11" s="30">
        <f>'2. Current Pathways'!C11</f>
        <v>0</v>
      </c>
      <c r="D11" s="16"/>
      <c r="E11" s="16"/>
      <c r="F11" s="16"/>
      <c r="G11" s="16"/>
      <c r="H11" s="16"/>
      <c r="I11" s="16"/>
      <c r="J11" s="16"/>
      <c r="K11" s="16"/>
      <c r="L11" s="16"/>
      <c r="M11" s="16"/>
      <c r="N11" s="16"/>
      <c r="O11" s="16"/>
      <c r="P11" s="16"/>
    </row>
    <row r="12" spans="1:16" x14ac:dyDescent="0.2">
      <c r="A12" s="30">
        <v>0</v>
      </c>
      <c r="B12" s="30">
        <v>0</v>
      </c>
      <c r="C12" s="30">
        <f>'2. Current Pathways'!C12</f>
        <v>0</v>
      </c>
      <c r="D12" s="16"/>
      <c r="E12" s="16"/>
      <c r="F12" s="16"/>
      <c r="G12" s="16"/>
      <c r="H12" s="16"/>
      <c r="I12" s="16"/>
      <c r="J12" s="16"/>
      <c r="K12" s="16"/>
      <c r="L12" s="16"/>
      <c r="M12" s="16"/>
      <c r="N12" s="16"/>
      <c r="O12" s="16"/>
      <c r="P12" s="16"/>
    </row>
    <row r="13" spans="1:16" x14ac:dyDescent="0.2">
      <c r="A13" s="30">
        <v>0</v>
      </c>
      <c r="B13" s="30">
        <v>0</v>
      </c>
      <c r="C13" s="30">
        <f>'2. Current Pathways'!C13</f>
        <v>0</v>
      </c>
      <c r="D13" s="16"/>
      <c r="E13" s="16"/>
      <c r="F13" s="16"/>
      <c r="G13" s="16"/>
      <c r="H13" s="16"/>
      <c r="I13" s="16"/>
      <c r="J13" s="16"/>
      <c r="K13" s="16"/>
      <c r="L13" s="16"/>
      <c r="M13" s="16"/>
      <c r="N13" s="16"/>
      <c r="O13" s="16"/>
      <c r="P13" s="16"/>
    </row>
    <row r="14" spans="1:16" x14ac:dyDescent="0.2">
      <c r="A14" s="30">
        <v>0</v>
      </c>
      <c r="B14" s="30">
        <v>0</v>
      </c>
      <c r="C14" s="30">
        <f>'2. Current Pathways'!C14</f>
        <v>0</v>
      </c>
      <c r="D14" s="16"/>
      <c r="E14" s="16"/>
      <c r="F14" s="16"/>
      <c r="G14" s="16"/>
      <c r="H14" s="16"/>
      <c r="I14" s="16"/>
      <c r="J14" s="16"/>
      <c r="K14" s="16"/>
      <c r="L14" s="16"/>
      <c r="M14" s="16"/>
      <c r="N14" s="16"/>
      <c r="O14" s="16"/>
      <c r="P14" s="16"/>
    </row>
    <row r="15" spans="1:16" x14ac:dyDescent="0.2">
      <c r="A15" s="30">
        <v>0</v>
      </c>
      <c r="B15" s="30">
        <v>0</v>
      </c>
      <c r="C15" s="30">
        <f>'2. Current Pathways'!C15</f>
        <v>0</v>
      </c>
      <c r="D15" s="16"/>
      <c r="E15" s="16"/>
      <c r="F15" s="16"/>
      <c r="G15" s="16"/>
      <c r="H15" s="16"/>
      <c r="I15" s="16"/>
      <c r="J15" s="16"/>
      <c r="K15" s="16"/>
      <c r="L15" s="16"/>
      <c r="M15" s="16"/>
      <c r="N15" s="16"/>
      <c r="O15" s="16"/>
      <c r="P15" s="16"/>
    </row>
    <row r="16" spans="1:16" x14ac:dyDescent="0.2">
      <c r="A16" s="30">
        <v>0</v>
      </c>
      <c r="B16" s="30">
        <v>0</v>
      </c>
      <c r="C16" s="30">
        <f>'2. Current Pathways'!C16</f>
        <v>0</v>
      </c>
      <c r="D16" s="16"/>
      <c r="E16" s="16"/>
      <c r="F16" s="16"/>
      <c r="G16" s="16"/>
      <c r="H16" s="16"/>
      <c r="I16" s="16"/>
      <c r="J16" s="16"/>
      <c r="K16" s="16"/>
      <c r="L16" s="16"/>
      <c r="M16" s="16"/>
      <c r="N16" s="16"/>
      <c r="O16" s="16"/>
      <c r="P16" s="16"/>
    </row>
    <row r="17" spans="1:16" x14ac:dyDescent="0.2">
      <c r="A17" s="30">
        <v>0</v>
      </c>
      <c r="B17" s="30">
        <v>0</v>
      </c>
      <c r="C17" s="30">
        <f>'2. Current Pathways'!C17</f>
        <v>0</v>
      </c>
      <c r="D17" s="16"/>
      <c r="E17" s="16"/>
      <c r="F17" s="16"/>
      <c r="G17" s="16"/>
      <c r="H17" s="16"/>
      <c r="I17" s="16"/>
      <c r="J17" s="16"/>
      <c r="K17" s="16"/>
      <c r="L17" s="16"/>
      <c r="M17" s="16"/>
      <c r="N17" s="16"/>
      <c r="O17" s="16"/>
      <c r="P17" s="16"/>
    </row>
    <row r="18" spans="1:16" x14ac:dyDescent="0.2">
      <c r="A18" s="30">
        <v>0</v>
      </c>
      <c r="B18" s="30">
        <v>0</v>
      </c>
      <c r="C18" s="30">
        <f>'2. Current Pathways'!C18</f>
        <v>0</v>
      </c>
      <c r="D18" s="16"/>
      <c r="E18" s="16"/>
      <c r="F18" s="16"/>
      <c r="G18" s="16"/>
      <c r="H18" s="16"/>
      <c r="I18" s="16"/>
      <c r="J18" s="16"/>
      <c r="K18" s="16"/>
      <c r="L18" s="16"/>
      <c r="M18" s="16"/>
      <c r="N18" s="16"/>
      <c r="O18" s="16"/>
      <c r="P18" s="16"/>
    </row>
    <row r="19" spans="1:16" x14ac:dyDescent="0.2">
      <c r="A19" s="30">
        <v>0</v>
      </c>
      <c r="B19" s="30">
        <v>0</v>
      </c>
      <c r="C19" s="30">
        <f>'2. Current Pathways'!C19</f>
        <v>0</v>
      </c>
      <c r="D19" s="16"/>
      <c r="E19" s="16"/>
      <c r="F19" s="16"/>
      <c r="G19" s="16"/>
      <c r="H19" s="16"/>
      <c r="I19" s="16"/>
      <c r="J19" s="16"/>
      <c r="K19" s="16"/>
      <c r="L19" s="16"/>
      <c r="M19" s="16"/>
      <c r="N19" s="16"/>
      <c r="O19" s="16"/>
      <c r="P19" s="16"/>
    </row>
    <row r="20" spans="1:16" x14ac:dyDescent="0.2">
      <c r="A20" s="30">
        <v>0</v>
      </c>
      <c r="B20" s="30">
        <v>0</v>
      </c>
      <c r="C20" s="30">
        <f>'2. Current Pathways'!C20</f>
        <v>0</v>
      </c>
      <c r="D20" s="16"/>
      <c r="E20" s="16"/>
      <c r="F20" s="16"/>
      <c r="G20" s="16"/>
      <c r="H20" s="16"/>
      <c r="I20" s="16"/>
      <c r="J20" s="16"/>
      <c r="K20" s="16"/>
      <c r="L20" s="16"/>
      <c r="M20" s="16"/>
      <c r="N20" s="16"/>
      <c r="O20" s="16"/>
      <c r="P20" s="16"/>
    </row>
    <row r="21" spans="1:16" x14ac:dyDescent="0.2">
      <c r="A21" s="30">
        <v>0</v>
      </c>
      <c r="B21" s="30">
        <v>0</v>
      </c>
      <c r="C21" s="30">
        <f>'2. Current Pathways'!C21</f>
        <v>0</v>
      </c>
      <c r="D21" s="16"/>
      <c r="E21" s="16"/>
      <c r="F21" s="16"/>
      <c r="G21" s="16"/>
      <c r="H21" s="16"/>
      <c r="I21" s="16"/>
      <c r="J21" s="16"/>
      <c r="K21" s="16"/>
      <c r="L21" s="16"/>
      <c r="M21" s="16"/>
      <c r="N21" s="16"/>
      <c r="O21" s="16"/>
      <c r="P21" s="16"/>
    </row>
    <row r="22" spans="1:16" x14ac:dyDescent="0.2">
      <c r="A22" s="30">
        <v>0</v>
      </c>
      <c r="B22" s="30">
        <v>0</v>
      </c>
      <c r="C22" s="30">
        <f>'2. Current Pathways'!C22</f>
        <v>0</v>
      </c>
      <c r="D22" s="16"/>
      <c r="E22" s="16"/>
      <c r="F22" s="16"/>
      <c r="G22" s="16"/>
      <c r="H22" s="16"/>
      <c r="I22" s="16"/>
      <c r="J22" s="16"/>
      <c r="K22" s="16"/>
      <c r="L22" s="16"/>
      <c r="M22" s="16"/>
      <c r="N22" s="16"/>
      <c r="O22" s="16"/>
      <c r="P22" s="16"/>
    </row>
    <row r="23" spans="1:16" x14ac:dyDescent="0.2">
      <c r="A23" s="30">
        <v>0</v>
      </c>
      <c r="B23" s="30">
        <v>0</v>
      </c>
      <c r="C23" s="30">
        <f>'2. Current Pathways'!C23</f>
        <v>0</v>
      </c>
      <c r="D23" s="16"/>
      <c r="E23" s="16"/>
      <c r="F23" s="16"/>
      <c r="G23" s="16"/>
      <c r="H23" s="16"/>
      <c r="I23" s="16"/>
      <c r="J23" s="16"/>
      <c r="K23" s="16"/>
      <c r="L23" s="16"/>
      <c r="M23" s="16"/>
      <c r="N23" s="16"/>
      <c r="O23" s="16"/>
      <c r="P23" s="16"/>
    </row>
    <row r="24" spans="1:16" x14ac:dyDescent="0.2">
      <c r="A24" s="30">
        <v>0</v>
      </c>
      <c r="B24" s="30">
        <v>0</v>
      </c>
      <c r="C24" s="30">
        <f>'2. Current Pathways'!C24</f>
        <v>0</v>
      </c>
      <c r="D24" s="16"/>
      <c r="E24" s="16"/>
      <c r="F24" s="16"/>
      <c r="G24" s="16"/>
      <c r="H24" s="16"/>
      <c r="I24" s="16"/>
      <c r="J24" s="16"/>
      <c r="K24" s="16"/>
      <c r="L24" s="16"/>
      <c r="M24" s="16"/>
      <c r="N24" s="16"/>
      <c r="O24" s="16"/>
      <c r="P24" s="16"/>
    </row>
    <row r="25" spans="1:16" x14ac:dyDescent="0.2">
      <c r="A25" s="30">
        <v>0</v>
      </c>
      <c r="B25" s="30">
        <v>0</v>
      </c>
      <c r="C25" s="30">
        <f>'2. Current Pathways'!C25</f>
        <v>0</v>
      </c>
      <c r="D25" s="16"/>
      <c r="E25" s="16"/>
      <c r="F25" s="16"/>
      <c r="G25" s="16"/>
      <c r="H25" s="16"/>
      <c r="I25" s="16"/>
      <c r="J25" s="16"/>
      <c r="K25" s="16"/>
      <c r="L25" s="16"/>
      <c r="M25" s="16"/>
      <c r="N25" s="16"/>
      <c r="O25" s="16"/>
      <c r="P25" s="16"/>
    </row>
    <row r="26" spans="1:16" x14ac:dyDescent="0.2">
      <c r="A26" s="30">
        <v>0</v>
      </c>
      <c r="B26" s="30">
        <v>0</v>
      </c>
      <c r="C26" s="30">
        <f>'2. Current Pathways'!C26</f>
        <v>0</v>
      </c>
      <c r="D26" s="16"/>
      <c r="E26" s="16"/>
      <c r="F26" s="16"/>
      <c r="G26" s="16"/>
      <c r="H26" s="16"/>
      <c r="I26" s="16"/>
      <c r="J26" s="16"/>
      <c r="K26" s="16"/>
      <c r="L26" s="16"/>
      <c r="M26" s="16"/>
      <c r="N26" s="16"/>
      <c r="O26" s="16"/>
      <c r="P26" s="16"/>
    </row>
    <row r="27" spans="1:16" x14ac:dyDescent="0.2">
      <c r="A27" s="30">
        <v>0</v>
      </c>
      <c r="B27" s="30">
        <v>0</v>
      </c>
      <c r="C27" s="30">
        <f>'2. Current Pathways'!C27</f>
        <v>0</v>
      </c>
      <c r="D27" s="16"/>
      <c r="E27" s="16"/>
      <c r="F27" s="16"/>
      <c r="G27" s="16"/>
      <c r="H27" s="16"/>
      <c r="I27" s="16"/>
      <c r="J27" s="16"/>
      <c r="K27" s="16"/>
      <c r="L27" s="16"/>
      <c r="M27" s="16"/>
      <c r="N27" s="16"/>
      <c r="O27" s="16"/>
      <c r="P27" s="16"/>
    </row>
    <row r="28" spans="1:16" x14ac:dyDescent="0.2">
      <c r="A28" s="30">
        <v>0</v>
      </c>
      <c r="B28" s="30">
        <v>0</v>
      </c>
      <c r="C28" s="30">
        <f>'2. Current Pathways'!C28</f>
        <v>0</v>
      </c>
      <c r="D28" s="16"/>
      <c r="E28" s="16"/>
      <c r="F28" s="16"/>
      <c r="G28" s="16"/>
      <c r="H28" s="16"/>
      <c r="I28" s="16"/>
      <c r="J28" s="16"/>
      <c r="K28" s="16"/>
      <c r="L28" s="16"/>
      <c r="M28" s="16"/>
      <c r="N28" s="16"/>
      <c r="O28" s="16"/>
      <c r="P28" s="16"/>
    </row>
    <row r="29" spans="1:16" x14ac:dyDescent="0.2">
      <c r="A29" s="30">
        <v>0</v>
      </c>
      <c r="B29" s="30">
        <v>0</v>
      </c>
      <c r="C29" s="30">
        <f>'2. Current Pathways'!C29</f>
        <v>0</v>
      </c>
      <c r="D29" s="16"/>
      <c r="E29" s="16"/>
      <c r="F29" s="16"/>
      <c r="G29" s="16"/>
      <c r="H29" s="16"/>
      <c r="I29" s="16"/>
      <c r="J29" s="16"/>
      <c r="K29" s="16"/>
      <c r="L29" s="16"/>
      <c r="M29" s="16"/>
      <c r="N29" s="16"/>
      <c r="O29" s="16"/>
      <c r="P29" s="16"/>
    </row>
    <row r="30" spans="1:16" x14ac:dyDescent="0.2">
      <c r="A30" s="30">
        <v>0</v>
      </c>
      <c r="B30" s="30">
        <v>0</v>
      </c>
      <c r="C30" s="30">
        <f>'2. Current Pathways'!C30</f>
        <v>0</v>
      </c>
      <c r="D30" s="16"/>
      <c r="E30" s="16"/>
      <c r="F30" s="16"/>
      <c r="G30" s="16"/>
      <c r="H30" s="16"/>
      <c r="I30" s="16"/>
      <c r="J30" s="16"/>
      <c r="K30" s="16"/>
      <c r="L30" s="16"/>
      <c r="M30" s="16"/>
      <c r="N30" s="16"/>
      <c r="O30" s="16"/>
      <c r="P30" s="16"/>
    </row>
    <row r="31" spans="1:16" x14ac:dyDescent="0.2">
      <c r="A31" s="30">
        <v>0</v>
      </c>
      <c r="B31" s="30">
        <v>0</v>
      </c>
      <c r="C31" s="30">
        <f>'2. Current Pathways'!C31</f>
        <v>0</v>
      </c>
      <c r="D31" s="16"/>
      <c r="E31" s="16"/>
      <c r="F31" s="16"/>
      <c r="G31" s="16"/>
      <c r="H31" s="16"/>
      <c r="I31" s="16"/>
      <c r="J31" s="16"/>
      <c r="K31" s="16"/>
      <c r="L31" s="16"/>
      <c r="M31" s="16"/>
      <c r="N31" s="16"/>
      <c r="O31" s="16"/>
      <c r="P31" s="16"/>
    </row>
    <row r="32" spans="1:16" x14ac:dyDescent="0.2">
      <c r="A32" s="30">
        <v>0</v>
      </c>
      <c r="B32" s="30">
        <v>0</v>
      </c>
      <c r="C32" s="30">
        <f>'2. Current Pathways'!C32</f>
        <v>0</v>
      </c>
      <c r="D32" s="16"/>
      <c r="E32" s="16"/>
      <c r="F32" s="16"/>
      <c r="G32" s="16"/>
      <c r="H32" s="16"/>
      <c r="I32" s="16"/>
      <c r="J32" s="16"/>
      <c r="K32" s="16"/>
      <c r="L32" s="16"/>
      <c r="M32" s="16"/>
      <c r="N32" s="16"/>
      <c r="O32" s="16"/>
      <c r="P32" s="16"/>
    </row>
    <row r="33" spans="1:16" x14ac:dyDescent="0.2">
      <c r="A33" s="30">
        <v>0</v>
      </c>
      <c r="B33" s="30">
        <v>0</v>
      </c>
      <c r="C33" s="30">
        <f>'2. Current Pathways'!C33</f>
        <v>0</v>
      </c>
      <c r="D33" s="16"/>
      <c r="E33" s="16"/>
      <c r="F33" s="16"/>
      <c r="G33" s="16"/>
      <c r="H33" s="16"/>
      <c r="I33" s="16"/>
      <c r="J33" s="16"/>
      <c r="K33" s="16"/>
      <c r="L33" s="16"/>
      <c r="M33" s="16"/>
      <c r="N33" s="16"/>
      <c r="O33" s="16"/>
      <c r="P33" s="16"/>
    </row>
    <row r="34" spans="1:16" x14ac:dyDescent="0.2">
      <c r="A34" s="30">
        <v>0</v>
      </c>
      <c r="B34" s="30">
        <v>0</v>
      </c>
      <c r="C34" s="30">
        <f>'2. Current Pathways'!C34</f>
        <v>0</v>
      </c>
      <c r="D34" s="16"/>
      <c r="E34" s="16"/>
      <c r="F34" s="16"/>
      <c r="G34" s="16"/>
      <c r="H34" s="16"/>
      <c r="I34" s="16"/>
      <c r="J34" s="16"/>
      <c r="K34" s="16"/>
      <c r="L34" s="16"/>
      <c r="M34" s="16"/>
      <c r="N34" s="16"/>
      <c r="O34" s="16"/>
      <c r="P34" s="16"/>
    </row>
    <row r="35" spans="1:16" x14ac:dyDescent="0.2">
      <c r="A35" s="30">
        <v>0</v>
      </c>
      <c r="B35" s="30">
        <v>0</v>
      </c>
      <c r="C35" s="30">
        <f>'2. Current Pathways'!C35</f>
        <v>0</v>
      </c>
      <c r="D35" s="16"/>
      <c r="E35" s="16"/>
      <c r="F35" s="16"/>
      <c r="G35" s="16"/>
      <c r="H35" s="16"/>
      <c r="I35" s="16"/>
      <c r="J35" s="16"/>
      <c r="K35" s="16"/>
      <c r="L35" s="16"/>
      <c r="M35" s="16"/>
      <c r="N35" s="16"/>
      <c r="O35" s="16"/>
      <c r="P35" s="16"/>
    </row>
    <row r="36" spans="1:16" x14ac:dyDescent="0.2">
      <c r="A36" s="30">
        <v>0</v>
      </c>
      <c r="B36" s="30">
        <v>0</v>
      </c>
      <c r="C36" s="30">
        <f>'2. Current Pathways'!C36</f>
        <v>0</v>
      </c>
      <c r="D36" s="16"/>
      <c r="E36" s="16"/>
      <c r="F36" s="16"/>
      <c r="G36" s="16"/>
      <c r="H36" s="16"/>
      <c r="I36" s="16"/>
      <c r="J36" s="16"/>
      <c r="K36" s="16"/>
      <c r="L36" s="16"/>
      <c r="M36" s="16"/>
      <c r="N36" s="16"/>
      <c r="O36" s="16"/>
      <c r="P36" s="16"/>
    </row>
    <row r="37" spans="1:16" x14ac:dyDescent="0.2">
      <c r="A37" s="30">
        <v>0</v>
      </c>
      <c r="B37" s="30">
        <v>0</v>
      </c>
      <c r="C37" s="30">
        <f>'2. Current Pathways'!C37</f>
        <v>0</v>
      </c>
      <c r="D37" s="16"/>
      <c r="E37" s="16"/>
      <c r="F37" s="16"/>
      <c r="G37" s="16"/>
      <c r="H37" s="16"/>
      <c r="I37" s="16"/>
      <c r="J37" s="16"/>
      <c r="K37" s="16"/>
      <c r="L37" s="16"/>
      <c r="M37" s="16"/>
      <c r="N37" s="16"/>
      <c r="O37" s="16"/>
      <c r="P37" s="16"/>
    </row>
    <row r="38" spans="1:16" x14ac:dyDescent="0.2">
      <c r="A38" s="30">
        <v>0</v>
      </c>
      <c r="B38" s="30">
        <v>0</v>
      </c>
      <c r="C38" s="30">
        <f>'2. Current Pathways'!C38</f>
        <v>0</v>
      </c>
      <c r="D38" s="16"/>
      <c r="E38" s="16"/>
      <c r="F38" s="16"/>
      <c r="G38" s="16"/>
      <c r="H38" s="16"/>
      <c r="I38" s="16"/>
      <c r="J38" s="16"/>
      <c r="K38" s="16"/>
      <c r="L38" s="16"/>
      <c r="M38" s="16"/>
      <c r="N38" s="16"/>
      <c r="O38" s="16"/>
      <c r="P38" s="16"/>
    </row>
    <row r="39" spans="1:16" x14ac:dyDescent="0.2">
      <c r="A39" s="30">
        <v>0</v>
      </c>
      <c r="B39" s="30">
        <v>0</v>
      </c>
      <c r="C39" s="30">
        <f>'2. Current Pathways'!C39</f>
        <v>0</v>
      </c>
      <c r="D39" s="16"/>
      <c r="E39" s="16"/>
      <c r="F39" s="16"/>
      <c r="G39" s="16"/>
      <c r="H39" s="16"/>
      <c r="I39" s="16"/>
      <c r="J39" s="16"/>
      <c r="K39" s="16"/>
      <c r="L39" s="16"/>
      <c r="M39" s="16"/>
      <c r="N39" s="16"/>
      <c r="O39" s="16"/>
      <c r="P39" s="16"/>
    </row>
    <row r="40" spans="1:16" x14ac:dyDescent="0.2">
      <c r="A40" s="30">
        <v>0</v>
      </c>
      <c r="B40" s="30">
        <v>0</v>
      </c>
      <c r="C40" s="30">
        <f>'2. Current Pathways'!C40</f>
        <v>0</v>
      </c>
      <c r="D40" s="16"/>
      <c r="E40" s="16"/>
      <c r="F40" s="16"/>
      <c r="G40" s="16"/>
      <c r="H40" s="16"/>
      <c r="I40" s="16"/>
      <c r="J40" s="16"/>
      <c r="K40" s="16"/>
      <c r="L40" s="16"/>
      <c r="M40" s="16"/>
      <c r="N40" s="16"/>
      <c r="O40" s="16"/>
      <c r="P40" s="16"/>
    </row>
    <row r="41" spans="1:16" x14ac:dyDescent="0.2">
      <c r="A41" s="30">
        <v>0</v>
      </c>
      <c r="B41" s="30">
        <v>0</v>
      </c>
      <c r="C41" s="30">
        <f>'2. Current Pathways'!C41</f>
        <v>0</v>
      </c>
      <c r="D41" s="16"/>
      <c r="E41" s="16"/>
      <c r="F41" s="16"/>
      <c r="G41" s="16"/>
      <c r="H41" s="16"/>
      <c r="I41" s="16"/>
      <c r="J41" s="16"/>
      <c r="K41" s="16"/>
      <c r="L41" s="16"/>
      <c r="M41" s="16"/>
      <c r="N41" s="16"/>
      <c r="O41" s="16"/>
      <c r="P41" s="16"/>
    </row>
    <row r="42" spans="1:16" x14ac:dyDescent="0.2">
      <c r="A42" s="30">
        <v>0</v>
      </c>
      <c r="B42" s="30">
        <v>0</v>
      </c>
      <c r="C42" s="30">
        <f>'2. Current Pathways'!C42</f>
        <v>0</v>
      </c>
      <c r="D42" s="16"/>
      <c r="E42" s="16"/>
      <c r="F42" s="16"/>
      <c r="G42" s="16"/>
      <c r="H42" s="16"/>
      <c r="I42" s="16"/>
      <c r="J42" s="16"/>
      <c r="K42" s="16"/>
      <c r="L42" s="16"/>
      <c r="M42" s="16"/>
      <c r="N42" s="16"/>
      <c r="O42" s="16"/>
      <c r="P42" s="16"/>
    </row>
    <row r="43" spans="1:16" x14ac:dyDescent="0.2">
      <c r="A43" s="30">
        <v>0</v>
      </c>
      <c r="B43" s="30">
        <v>0</v>
      </c>
      <c r="C43" s="30">
        <f>'2. Current Pathways'!C43</f>
        <v>0</v>
      </c>
      <c r="D43" s="16"/>
      <c r="E43" s="16"/>
      <c r="F43" s="16"/>
      <c r="G43" s="16"/>
      <c r="H43" s="16"/>
      <c r="I43" s="16"/>
      <c r="J43" s="16"/>
      <c r="K43" s="16"/>
      <c r="L43" s="16"/>
      <c r="M43" s="16"/>
      <c r="N43" s="16"/>
      <c r="O43" s="16"/>
      <c r="P43" s="16"/>
    </row>
    <row r="44" spans="1:16" x14ac:dyDescent="0.2">
      <c r="A44" s="30">
        <v>0</v>
      </c>
      <c r="B44" s="30">
        <v>0</v>
      </c>
      <c r="C44" s="30">
        <f>'2. Current Pathways'!C44</f>
        <v>0</v>
      </c>
      <c r="D44" s="16"/>
      <c r="E44" s="16"/>
      <c r="F44" s="16"/>
      <c r="G44" s="16"/>
      <c r="H44" s="16"/>
      <c r="I44" s="16"/>
      <c r="J44" s="16"/>
      <c r="K44" s="16"/>
      <c r="L44" s="16"/>
      <c r="M44" s="16"/>
      <c r="N44" s="16"/>
      <c r="O44" s="16"/>
      <c r="P44" s="16"/>
    </row>
    <row r="45" spans="1:16" x14ac:dyDescent="0.2">
      <c r="A45" s="30">
        <v>0</v>
      </c>
      <c r="B45" s="30">
        <v>0</v>
      </c>
      <c r="C45" s="30">
        <f>'2. Current Pathways'!C45</f>
        <v>0</v>
      </c>
      <c r="D45" s="16"/>
      <c r="E45" s="16"/>
      <c r="F45" s="16"/>
      <c r="G45" s="16"/>
      <c r="H45" s="16"/>
      <c r="I45" s="16"/>
      <c r="J45" s="16"/>
      <c r="K45" s="16"/>
      <c r="L45" s="16"/>
      <c r="M45" s="16"/>
      <c r="N45" s="16"/>
      <c r="O45" s="16"/>
      <c r="P45" s="16"/>
    </row>
    <row r="46" spans="1:16" x14ac:dyDescent="0.2">
      <c r="A46" s="30">
        <v>0</v>
      </c>
      <c r="B46" s="30">
        <v>0</v>
      </c>
      <c r="C46" s="30">
        <f>'2. Current Pathways'!C46</f>
        <v>0</v>
      </c>
      <c r="D46" s="16"/>
      <c r="E46" s="16"/>
      <c r="F46" s="16"/>
      <c r="G46" s="16"/>
      <c r="H46" s="16"/>
      <c r="I46" s="16"/>
      <c r="J46" s="16"/>
      <c r="K46" s="16"/>
      <c r="L46" s="16"/>
      <c r="M46" s="16"/>
      <c r="N46" s="16"/>
      <c r="O46" s="16"/>
      <c r="P46" s="16"/>
    </row>
    <row r="47" spans="1:16" x14ac:dyDescent="0.2">
      <c r="A47" s="30">
        <v>0</v>
      </c>
      <c r="B47" s="30">
        <v>0</v>
      </c>
      <c r="C47" s="30">
        <f>'2. Current Pathways'!C47</f>
        <v>0</v>
      </c>
      <c r="D47" s="16"/>
      <c r="E47" s="16"/>
      <c r="F47" s="16"/>
      <c r="G47" s="16"/>
      <c r="H47" s="16"/>
      <c r="I47" s="16"/>
      <c r="J47" s="16"/>
      <c r="K47" s="16"/>
      <c r="L47" s="16"/>
      <c r="M47" s="16"/>
      <c r="N47" s="16"/>
      <c r="O47" s="16"/>
      <c r="P47" s="16"/>
    </row>
    <row r="48" spans="1:16" x14ac:dyDescent="0.2">
      <c r="A48" s="30">
        <v>0</v>
      </c>
      <c r="B48" s="30">
        <v>0</v>
      </c>
      <c r="C48" s="30">
        <f>'2. Current Pathways'!C48</f>
        <v>0</v>
      </c>
      <c r="D48" s="16"/>
      <c r="E48" s="16"/>
      <c r="F48" s="16"/>
      <c r="G48" s="16"/>
      <c r="H48" s="16"/>
      <c r="I48" s="16"/>
      <c r="J48" s="16"/>
      <c r="K48" s="16"/>
      <c r="L48" s="16"/>
      <c r="M48" s="16"/>
      <c r="N48" s="16"/>
      <c r="O48" s="16"/>
      <c r="P48" s="16"/>
    </row>
    <row r="49" spans="1:16" x14ac:dyDescent="0.2">
      <c r="A49" s="30">
        <v>0</v>
      </c>
      <c r="B49" s="30">
        <v>0</v>
      </c>
      <c r="C49" s="30">
        <f>'2. Current Pathways'!C49</f>
        <v>0</v>
      </c>
      <c r="D49" s="16"/>
      <c r="E49" s="16"/>
      <c r="F49" s="16"/>
      <c r="G49" s="16"/>
      <c r="H49" s="16"/>
      <c r="I49" s="16"/>
      <c r="J49" s="16"/>
      <c r="K49" s="16"/>
      <c r="L49" s="16"/>
      <c r="M49" s="16"/>
      <c r="N49" s="16"/>
      <c r="O49" s="16"/>
      <c r="P49" s="16"/>
    </row>
    <row r="50" spans="1:16" x14ac:dyDescent="0.2">
      <c r="A50" s="30">
        <v>0</v>
      </c>
      <c r="B50" s="30">
        <v>0</v>
      </c>
      <c r="C50" s="30">
        <f>'2. Current Pathways'!C50</f>
        <v>0</v>
      </c>
      <c r="D50" s="16"/>
      <c r="E50" s="16"/>
      <c r="F50" s="16"/>
      <c r="G50" s="16"/>
      <c r="H50" s="16"/>
      <c r="I50" s="16"/>
      <c r="J50" s="16"/>
      <c r="K50" s="16"/>
      <c r="L50" s="16"/>
      <c r="M50" s="16"/>
      <c r="N50" s="16"/>
      <c r="O50" s="16"/>
      <c r="P50" s="16"/>
    </row>
    <row r="51" spans="1:16" x14ac:dyDescent="0.2">
      <c r="A51" s="30">
        <v>0</v>
      </c>
      <c r="B51" s="30">
        <v>0</v>
      </c>
      <c r="C51" s="30">
        <f>'2. Current Pathways'!C51</f>
        <v>0</v>
      </c>
      <c r="D51" s="16"/>
      <c r="E51" s="16"/>
      <c r="F51" s="16"/>
      <c r="G51" s="16"/>
      <c r="H51" s="16"/>
      <c r="I51" s="16"/>
      <c r="J51" s="16"/>
      <c r="K51" s="16"/>
      <c r="L51" s="16"/>
      <c r="M51" s="16"/>
      <c r="N51" s="16"/>
      <c r="O51" s="16"/>
      <c r="P51" s="16"/>
    </row>
    <row r="52" spans="1:16" x14ac:dyDescent="0.2">
      <c r="A52" s="30">
        <v>0</v>
      </c>
      <c r="B52" s="30">
        <v>0</v>
      </c>
      <c r="C52" s="30">
        <f>'2. Current Pathways'!C52</f>
        <v>0</v>
      </c>
      <c r="D52" s="16"/>
      <c r="E52" s="16"/>
      <c r="F52" s="16"/>
      <c r="G52" s="16"/>
      <c r="H52" s="16"/>
      <c r="I52" s="16"/>
      <c r="J52" s="16"/>
      <c r="K52" s="16"/>
      <c r="L52" s="16"/>
      <c r="M52" s="16"/>
      <c r="N52" s="16"/>
      <c r="O52" s="16"/>
      <c r="P52" s="16"/>
    </row>
    <row r="53" spans="1:16" x14ac:dyDescent="0.2">
      <c r="A53" s="30">
        <v>0</v>
      </c>
      <c r="B53" s="30">
        <v>0</v>
      </c>
      <c r="C53" s="30">
        <f>'2. Current Pathways'!C53</f>
        <v>0</v>
      </c>
      <c r="D53" s="16"/>
      <c r="E53" s="16"/>
      <c r="F53" s="16"/>
      <c r="G53" s="16"/>
      <c r="H53" s="16"/>
      <c r="I53" s="16"/>
      <c r="J53" s="16"/>
      <c r="K53" s="16"/>
      <c r="L53" s="16"/>
      <c r="M53" s="16"/>
      <c r="N53" s="16"/>
      <c r="O53" s="16"/>
      <c r="P53" s="16"/>
    </row>
    <row r="54" spans="1:16" x14ac:dyDescent="0.2">
      <c r="A54" s="30">
        <v>0</v>
      </c>
      <c r="B54" s="30">
        <v>0</v>
      </c>
      <c r="C54" s="30">
        <f>'2. Current Pathways'!C54</f>
        <v>0</v>
      </c>
      <c r="D54" s="16"/>
      <c r="E54" s="16"/>
      <c r="F54" s="16"/>
      <c r="G54" s="16"/>
      <c r="H54" s="16"/>
      <c r="I54" s="16"/>
      <c r="J54" s="16"/>
      <c r="K54" s="16"/>
      <c r="L54" s="16"/>
      <c r="M54" s="16"/>
      <c r="N54" s="16"/>
      <c r="O54" s="16"/>
      <c r="P54" s="16"/>
    </row>
    <row r="55" spans="1:16" x14ac:dyDescent="0.2">
      <c r="A55" s="30">
        <v>0</v>
      </c>
      <c r="B55" s="30">
        <v>0</v>
      </c>
      <c r="C55" s="30">
        <f>'2. Current Pathways'!C55</f>
        <v>0</v>
      </c>
      <c r="D55" s="16"/>
      <c r="E55" s="16"/>
      <c r="F55" s="16"/>
      <c r="G55" s="16"/>
      <c r="H55" s="16"/>
      <c r="I55" s="16"/>
      <c r="J55" s="16"/>
      <c r="K55" s="16"/>
      <c r="L55" s="16"/>
      <c r="M55" s="16"/>
      <c r="N55" s="16"/>
      <c r="O55" s="16"/>
      <c r="P55" s="16"/>
    </row>
    <row r="56" spans="1:16" x14ac:dyDescent="0.2">
      <c r="A56" s="30">
        <v>0</v>
      </c>
      <c r="B56" s="30">
        <v>0</v>
      </c>
      <c r="C56" s="30">
        <f>'2. Current Pathways'!C56</f>
        <v>0</v>
      </c>
      <c r="D56" s="16"/>
      <c r="E56" s="16"/>
      <c r="F56" s="16"/>
      <c r="G56" s="16"/>
      <c r="H56" s="16"/>
      <c r="I56" s="16"/>
      <c r="J56" s="16"/>
      <c r="K56" s="16"/>
      <c r="L56" s="16"/>
      <c r="M56" s="16"/>
      <c r="N56" s="16"/>
      <c r="O56" s="16"/>
      <c r="P56" s="16"/>
    </row>
    <row r="57" spans="1:16" x14ac:dyDescent="0.2">
      <c r="A57" s="30">
        <v>0</v>
      </c>
      <c r="B57" s="30">
        <v>0</v>
      </c>
      <c r="C57" s="30">
        <f>'2. Current Pathways'!C57</f>
        <v>0</v>
      </c>
      <c r="D57" s="16"/>
      <c r="E57" s="16"/>
      <c r="F57" s="16"/>
      <c r="G57" s="16"/>
      <c r="H57" s="16"/>
      <c r="I57" s="16"/>
      <c r="J57" s="16"/>
      <c r="K57" s="16"/>
      <c r="L57" s="16"/>
      <c r="M57" s="16"/>
      <c r="N57" s="16"/>
      <c r="O57" s="16"/>
      <c r="P57" s="16"/>
    </row>
    <row r="58" spans="1:16" x14ac:dyDescent="0.2">
      <c r="A58" s="30">
        <v>0</v>
      </c>
      <c r="B58" s="30">
        <v>0</v>
      </c>
      <c r="C58" s="30">
        <f>'2. Current Pathways'!C58</f>
        <v>0</v>
      </c>
      <c r="D58" s="16"/>
      <c r="E58" s="16"/>
      <c r="F58" s="16"/>
      <c r="G58" s="16"/>
      <c r="H58" s="16"/>
      <c r="I58" s="16"/>
      <c r="J58" s="16"/>
      <c r="K58" s="16"/>
      <c r="L58" s="16"/>
      <c r="M58" s="16"/>
      <c r="N58" s="16"/>
      <c r="O58" s="16"/>
      <c r="P58" s="16"/>
    </row>
    <row r="59" spans="1:16" x14ac:dyDescent="0.2">
      <c r="A59" s="30">
        <v>0</v>
      </c>
      <c r="B59" s="30">
        <v>0</v>
      </c>
      <c r="C59" s="30">
        <f>'2. Current Pathways'!C59</f>
        <v>0</v>
      </c>
      <c r="D59" s="16"/>
      <c r="E59" s="16"/>
      <c r="F59" s="16"/>
      <c r="G59" s="16"/>
      <c r="H59" s="16"/>
      <c r="I59" s="16"/>
      <c r="J59" s="16"/>
      <c r="K59" s="16"/>
      <c r="L59" s="16"/>
      <c r="M59" s="16"/>
      <c r="N59" s="16"/>
      <c r="O59" s="16"/>
      <c r="P59" s="16"/>
    </row>
    <row r="60" spans="1:16" x14ac:dyDescent="0.2">
      <c r="A60" s="30">
        <v>0</v>
      </c>
      <c r="B60" s="30">
        <v>0</v>
      </c>
      <c r="C60" s="30">
        <f>'2. Current Pathways'!C60</f>
        <v>0</v>
      </c>
      <c r="D60" s="16"/>
      <c r="E60" s="16"/>
      <c r="F60" s="16"/>
      <c r="G60" s="16"/>
      <c r="H60" s="16"/>
      <c r="I60" s="16"/>
      <c r="J60" s="16"/>
      <c r="K60" s="16"/>
      <c r="L60" s="16"/>
      <c r="M60" s="16"/>
      <c r="N60" s="16"/>
      <c r="O60" s="16"/>
      <c r="P60" s="16"/>
    </row>
    <row r="61" spans="1:16" x14ac:dyDescent="0.2">
      <c r="A61" s="30">
        <v>0</v>
      </c>
      <c r="B61" s="30">
        <v>0</v>
      </c>
      <c r="C61" s="30">
        <f>'2. Current Pathways'!C61</f>
        <v>0</v>
      </c>
      <c r="D61" s="16"/>
      <c r="E61" s="16"/>
      <c r="F61" s="16"/>
      <c r="G61" s="16"/>
      <c r="H61" s="16"/>
      <c r="I61" s="16"/>
      <c r="J61" s="16"/>
      <c r="K61" s="16"/>
      <c r="L61" s="16"/>
      <c r="M61" s="16"/>
      <c r="N61" s="16"/>
      <c r="O61" s="16"/>
      <c r="P61" s="16"/>
    </row>
    <row r="62" spans="1:16" x14ac:dyDescent="0.2">
      <c r="A62" s="30">
        <v>0</v>
      </c>
      <c r="B62" s="30">
        <v>0</v>
      </c>
      <c r="C62" s="30">
        <f>'2. Current Pathways'!C62</f>
        <v>0</v>
      </c>
      <c r="D62" s="8"/>
      <c r="E62" s="8"/>
      <c r="F62" s="8"/>
      <c r="G62" s="8"/>
      <c r="H62" s="8"/>
      <c r="I62" s="8"/>
      <c r="J62" s="8"/>
      <c r="K62" s="8"/>
      <c r="L62" s="8"/>
      <c r="M62" s="8"/>
      <c r="N62" s="8"/>
      <c r="O62" s="8"/>
      <c r="P62" s="8"/>
    </row>
    <row r="63" spans="1:16" x14ac:dyDescent="0.2">
      <c r="A63" s="30">
        <v>0</v>
      </c>
      <c r="B63" s="30">
        <v>0</v>
      </c>
      <c r="C63" s="30">
        <f>'2. Current Pathways'!C63</f>
        <v>0</v>
      </c>
      <c r="D63" s="8"/>
      <c r="E63" s="8"/>
      <c r="F63" s="8"/>
      <c r="G63" s="8"/>
      <c r="H63" s="8"/>
      <c r="I63" s="8"/>
      <c r="J63" s="8"/>
      <c r="K63" s="8"/>
      <c r="L63" s="8"/>
      <c r="M63" s="8"/>
      <c r="N63" s="8"/>
      <c r="O63" s="8"/>
      <c r="P63" s="8"/>
    </row>
    <row r="64" spans="1:16" x14ac:dyDescent="0.2">
      <c r="A64" s="30">
        <v>0</v>
      </c>
      <c r="B64" s="30">
        <v>0</v>
      </c>
      <c r="C64" s="30">
        <f>'2. Current Pathways'!C64</f>
        <v>0</v>
      </c>
      <c r="D64" s="8"/>
      <c r="E64" s="8"/>
      <c r="F64" s="8"/>
      <c r="G64" s="8"/>
      <c r="H64" s="8"/>
      <c r="I64" s="8"/>
      <c r="J64" s="8"/>
      <c r="K64" s="8"/>
      <c r="L64" s="8"/>
      <c r="M64" s="8"/>
      <c r="N64" s="8"/>
      <c r="O64" s="8"/>
      <c r="P64" s="8"/>
    </row>
    <row r="65" spans="1:16" x14ac:dyDescent="0.2">
      <c r="A65" s="30">
        <v>0</v>
      </c>
      <c r="B65" s="30">
        <v>0</v>
      </c>
      <c r="C65" s="30">
        <f>'2. Current Pathways'!C65</f>
        <v>0</v>
      </c>
      <c r="D65" s="8"/>
      <c r="E65" s="8"/>
      <c r="F65" s="8"/>
      <c r="G65" s="8"/>
      <c r="H65" s="8"/>
      <c r="I65" s="8"/>
      <c r="J65" s="8"/>
      <c r="K65" s="8"/>
      <c r="L65" s="8"/>
      <c r="M65" s="8"/>
      <c r="N65" s="8"/>
      <c r="O65" s="8"/>
      <c r="P65" s="8"/>
    </row>
    <row r="66" spans="1:16" x14ac:dyDescent="0.2">
      <c r="A66" s="30">
        <v>0</v>
      </c>
      <c r="B66" s="30">
        <v>0</v>
      </c>
      <c r="C66" s="30">
        <f>'2. Current Pathways'!C66</f>
        <v>0</v>
      </c>
      <c r="D66" s="8"/>
      <c r="E66" s="8"/>
      <c r="F66" s="8"/>
      <c r="G66" s="8"/>
      <c r="H66" s="8"/>
      <c r="I66" s="8"/>
      <c r="J66" s="8"/>
      <c r="K66" s="8"/>
      <c r="L66" s="8"/>
      <c r="M66" s="8"/>
      <c r="N66" s="8"/>
      <c r="O66" s="8"/>
      <c r="P66" s="8"/>
    </row>
    <row r="67" spans="1:16" x14ac:dyDescent="0.2">
      <c r="A67" s="30">
        <v>0</v>
      </c>
      <c r="B67" s="30">
        <v>0</v>
      </c>
      <c r="C67" s="30">
        <f>'2. Current Pathways'!C67</f>
        <v>0</v>
      </c>
      <c r="D67" s="8"/>
      <c r="E67" s="8"/>
      <c r="F67" s="8"/>
      <c r="G67" s="8"/>
      <c r="H67" s="8"/>
      <c r="I67" s="8"/>
      <c r="J67" s="8"/>
      <c r="K67" s="8"/>
      <c r="L67" s="8"/>
      <c r="M67" s="8"/>
      <c r="N67" s="8"/>
      <c r="O67" s="8"/>
      <c r="P67" s="8"/>
    </row>
    <row r="68" spans="1:16" x14ac:dyDescent="0.2">
      <c r="A68" s="30">
        <v>0</v>
      </c>
      <c r="B68" s="30">
        <v>0</v>
      </c>
      <c r="C68" s="30">
        <f>'2. Current Pathways'!C68</f>
        <v>0</v>
      </c>
      <c r="D68" s="8"/>
      <c r="E68" s="8"/>
      <c r="F68" s="8"/>
      <c r="G68" s="8"/>
      <c r="H68" s="8"/>
      <c r="I68" s="8"/>
      <c r="J68" s="8"/>
      <c r="K68" s="8"/>
      <c r="L68" s="8"/>
      <c r="M68" s="8"/>
      <c r="N68" s="8"/>
      <c r="O68" s="8"/>
      <c r="P68" s="8"/>
    </row>
    <row r="69" spans="1:16" x14ac:dyDescent="0.2">
      <c r="A69" s="30">
        <v>0</v>
      </c>
      <c r="B69" s="30">
        <v>0</v>
      </c>
      <c r="C69" s="30">
        <f>'2. Current Pathways'!C69</f>
        <v>0</v>
      </c>
      <c r="D69" s="8"/>
      <c r="E69" s="8"/>
      <c r="F69" s="8"/>
      <c r="G69" s="8"/>
      <c r="H69" s="8"/>
      <c r="I69" s="8"/>
      <c r="J69" s="8"/>
      <c r="K69" s="8"/>
      <c r="L69" s="8"/>
      <c r="M69" s="8"/>
      <c r="N69" s="8"/>
      <c r="O69" s="8"/>
      <c r="P69" s="8"/>
    </row>
    <row r="70" spans="1:16" x14ac:dyDescent="0.2">
      <c r="A70" s="30">
        <v>0</v>
      </c>
      <c r="B70" s="30">
        <v>0</v>
      </c>
      <c r="C70" s="30">
        <f>'2. Current Pathways'!C70</f>
        <v>0</v>
      </c>
      <c r="D70" s="8"/>
      <c r="E70" s="8"/>
      <c r="F70" s="8"/>
      <c r="G70" s="8"/>
      <c r="H70" s="8"/>
      <c r="I70" s="8"/>
      <c r="J70" s="8"/>
      <c r="K70" s="8"/>
      <c r="L70" s="8"/>
      <c r="M70" s="8"/>
      <c r="N70" s="8"/>
      <c r="O70" s="8"/>
      <c r="P70" s="8"/>
    </row>
    <row r="71" spans="1:16" x14ac:dyDescent="0.2">
      <c r="A71" s="30">
        <v>0</v>
      </c>
      <c r="B71" s="30">
        <v>0</v>
      </c>
      <c r="C71" s="30">
        <f>'2. Current Pathways'!C71</f>
        <v>0</v>
      </c>
      <c r="D71" s="8"/>
      <c r="E71" s="8"/>
      <c r="F71" s="8"/>
      <c r="G71" s="8"/>
      <c r="H71" s="8"/>
      <c r="I71" s="8"/>
      <c r="J71" s="8"/>
      <c r="K71" s="8"/>
      <c r="L71" s="8"/>
      <c r="M71" s="8"/>
      <c r="N71" s="8"/>
      <c r="O71" s="8"/>
      <c r="P71" s="8"/>
    </row>
    <row r="72" spans="1:16" x14ac:dyDescent="0.2">
      <c r="A72" s="30">
        <v>0</v>
      </c>
      <c r="B72" s="30">
        <v>0</v>
      </c>
      <c r="C72" s="30">
        <f>'2. Current Pathways'!C72</f>
        <v>0</v>
      </c>
      <c r="D72" s="8"/>
      <c r="E72" s="8"/>
      <c r="F72" s="8"/>
      <c r="G72" s="8"/>
      <c r="H72" s="8"/>
      <c r="I72" s="8"/>
      <c r="J72" s="8"/>
      <c r="K72" s="8"/>
      <c r="L72" s="8"/>
      <c r="M72" s="8"/>
      <c r="N72" s="8"/>
      <c r="O72" s="8"/>
      <c r="P72" s="8"/>
    </row>
    <row r="73" spans="1:16" x14ac:dyDescent="0.2">
      <c r="A73" s="30">
        <v>0</v>
      </c>
      <c r="B73" s="30">
        <v>0</v>
      </c>
      <c r="C73" s="30">
        <f>'2. Current Pathways'!C73</f>
        <v>0</v>
      </c>
      <c r="D73" s="8"/>
      <c r="E73" s="8"/>
      <c r="F73" s="8"/>
      <c r="G73" s="8"/>
      <c r="H73" s="8"/>
      <c r="I73" s="8"/>
      <c r="J73" s="8"/>
      <c r="K73" s="8"/>
      <c r="L73" s="8"/>
      <c r="M73" s="8"/>
      <c r="N73" s="8"/>
      <c r="O73" s="8"/>
      <c r="P73" s="8"/>
    </row>
    <row r="74" spans="1:16" x14ac:dyDescent="0.2">
      <c r="A74" s="30">
        <v>0</v>
      </c>
      <c r="B74" s="30">
        <v>0</v>
      </c>
      <c r="C74" s="30">
        <f>'2. Current Pathways'!C74</f>
        <v>0</v>
      </c>
      <c r="D74" s="8"/>
      <c r="E74" s="8"/>
      <c r="F74" s="8"/>
      <c r="G74" s="8"/>
      <c r="H74" s="8"/>
      <c r="I74" s="8"/>
      <c r="J74" s="8"/>
      <c r="K74" s="8"/>
      <c r="L74" s="8"/>
      <c r="M74" s="8"/>
      <c r="N74" s="8"/>
      <c r="O74" s="8"/>
      <c r="P74" s="8"/>
    </row>
    <row r="75" spans="1:16" x14ac:dyDescent="0.2">
      <c r="A75" s="30">
        <v>0</v>
      </c>
      <c r="B75" s="30">
        <v>0</v>
      </c>
      <c r="C75" s="30">
        <f>'2. Current Pathways'!C75</f>
        <v>0</v>
      </c>
      <c r="D75" s="8"/>
      <c r="E75" s="8"/>
      <c r="F75" s="8"/>
      <c r="G75" s="8"/>
      <c r="H75" s="8"/>
      <c r="I75" s="8"/>
      <c r="J75" s="8"/>
      <c r="K75" s="8"/>
      <c r="L75" s="8"/>
      <c r="M75" s="8"/>
      <c r="N75" s="8"/>
      <c r="O75" s="8"/>
      <c r="P75" s="8"/>
    </row>
    <row r="76" spans="1:16" x14ac:dyDescent="0.2">
      <c r="A76" s="30">
        <v>0</v>
      </c>
      <c r="B76" s="30">
        <v>0</v>
      </c>
      <c r="C76" s="30">
        <f>'2. Current Pathways'!C76</f>
        <v>0</v>
      </c>
      <c r="D76" s="8"/>
      <c r="E76" s="8"/>
      <c r="F76" s="8"/>
      <c r="G76" s="8"/>
      <c r="H76" s="8"/>
      <c r="I76" s="8"/>
      <c r="J76" s="8"/>
      <c r="K76" s="8"/>
      <c r="L76" s="8"/>
      <c r="M76" s="8"/>
      <c r="N76" s="8"/>
      <c r="O76" s="8"/>
      <c r="P76" s="8"/>
    </row>
    <row r="77" spans="1:16" x14ac:dyDescent="0.2">
      <c r="A77" s="30">
        <v>0</v>
      </c>
      <c r="B77" s="30">
        <v>0</v>
      </c>
      <c r="C77" s="30">
        <f>'2. Current Pathways'!C77</f>
        <v>0</v>
      </c>
      <c r="D77" s="8"/>
      <c r="E77" s="8"/>
      <c r="F77" s="8"/>
      <c r="G77" s="8"/>
      <c r="H77" s="8"/>
      <c r="I77" s="8"/>
      <c r="J77" s="8"/>
      <c r="K77" s="8"/>
      <c r="L77" s="8"/>
      <c r="M77" s="8"/>
      <c r="N77" s="8"/>
      <c r="O77" s="8"/>
      <c r="P77" s="8"/>
    </row>
    <row r="78" spans="1:16" x14ac:dyDescent="0.2">
      <c r="A78" s="30">
        <v>0</v>
      </c>
      <c r="B78" s="30">
        <v>0</v>
      </c>
      <c r="C78" s="30">
        <f>'2. Current Pathways'!C78</f>
        <v>0</v>
      </c>
      <c r="D78" s="8"/>
      <c r="E78" s="8"/>
      <c r="F78" s="8"/>
      <c r="G78" s="8"/>
      <c r="H78" s="8"/>
      <c r="I78" s="8"/>
      <c r="J78" s="8"/>
      <c r="K78" s="8"/>
      <c r="L78" s="8"/>
      <c r="M78" s="8"/>
      <c r="N78" s="8"/>
      <c r="O78" s="8"/>
      <c r="P78" s="8"/>
    </row>
    <row r="79" spans="1:16" x14ac:dyDescent="0.2">
      <c r="A79" s="30">
        <v>0</v>
      </c>
      <c r="B79" s="30">
        <v>0</v>
      </c>
      <c r="C79" s="30">
        <f>'2. Current Pathways'!C79</f>
        <v>0</v>
      </c>
      <c r="D79" s="8"/>
      <c r="E79" s="8"/>
      <c r="F79" s="8"/>
      <c r="G79" s="8"/>
      <c r="H79" s="8"/>
      <c r="I79" s="8"/>
      <c r="J79" s="8"/>
      <c r="K79" s="8"/>
      <c r="L79" s="8"/>
      <c r="M79" s="8"/>
      <c r="N79" s="8"/>
      <c r="O79" s="8"/>
      <c r="P79" s="8"/>
    </row>
    <row r="80" spans="1:16" x14ac:dyDescent="0.2">
      <c r="A80" s="30">
        <v>0</v>
      </c>
      <c r="B80" s="30">
        <v>0</v>
      </c>
      <c r="C80" s="30">
        <f>'2. Current Pathways'!C80</f>
        <v>0</v>
      </c>
      <c r="D80" s="8"/>
      <c r="E80" s="8"/>
      <c r="F80" s="8"/>
      <c r="G80" s="8"/>
      <c r="H80" s="8"/>
      <c r="I80" s="8"/>
      <c r="J80" s="8"/>
      <c r="K80" s="8"/>
      <c r="L80" s="8"/>
      <c r="M80" s="8"/>
      <c r="N80" s="8"/>
      <c r="O80" s="8"/>
      <c r="P80" s="8"/>
    </row>
    <row r="81" spans="1:16" x14ac:dyDescent="0.2">
      <c r="A81" s="30">
        <v>0</v>
      </c>
      <c r="B81" s="30">
        <v>0</v>
      </c>
      <c r="C81" s="30">
        <f>'2. Current Pathways'!C81</f>
        <v>0</v>
      </c>
      <c r="D81" s="8"/>
      <c r="E81" s="8"/>
      <c r="F81" s="8"/>
      <c r="G81" s="8"/>
      <c r="H81" s="8"/>
      <c r="I81" s="8"/>
      <c r="J81" s="8"/>
      <c r="K81" s="8"/>
      <c r="L81" s="8"/>
      <c r="M81" s="8"/>
      <c r="N81" s="8"/>
      <c r="O81" s="8"/>
      <c r="P81" s="8"/>
    </row>
    <row r="82" spans="1:16" x14ac:dyDescent="0.2">
      <c r="A82" s="30">
        <v>0</v>
      </c>
      <c r="B82" s="30">
        <v>0</v>
      </c>
      <c r="C82" s="30">
        <f>'2. Current Pathways'!C82</f>
        <v>0</v>
      </c>
      <c r="D82" s="8"/>
      <c r="E82" s="8"/>
      <c r="F82" s="8"/>
      <c r="G82" s="8"/>
      <c r="H82" s="8"/>
      <c r="I82" s="8"/>
      <c r="J82" s="8"/>
      <c r="K82" s="8"/>
      <c r="L82" s="8"/>
      <c r="M82" s="8"/>
      <c r="N82" s="8"/>
      <c r="O82" s="8"/>
      <c r="P82" s="8"/>
    </row>
    <row r="83" spans="1:16" x14ac:dyDescent="0.2">
      <c r="A83" s="30">
        <v>0</v>
      </c>
      <c r="B83" s="30">
        <v>0</v>
      </c>
      <c r="C83" s="30">
        <f>'2. Current Pathways'!C83</f>
        <v>0</v>
      </c>
      <c r="D83" s="8"/>
      <c r="E83" s="8"/>
      <c r="F83" s="8"/>
      <c r="G83" s="8"/>
      <c r="H83" s="8"/>
      <c r="I83" s="8"/>
      <c r="J83" s="8"/>
      <c r="K83" s="8"/>
      <c r="L83" s="8"/>
      <c r="M83" s="8"/>
      <c r="N83" s="8"/>
      <c r="O83" s="8"/>
      <c r="P83" s="8"/>
    </row>
    <row r="84" spans="1:16" x14ac:dyDescent="0.2">
      <c r="A84" s="30">
        <v>0</v>
      </c>
      <c r="B84" s="30">
        <v>0</v>
      </c>
      <c r="C84" s="30">
        <f>'2. Current Pathways'!C84</f>
        <v>0</v>
      </c>
      <c r="D84" s="8"/>
      <c r="E84" s="8"/>
      <c r="F84" s="8"/>
      <c r="G84" s="8"/>
      <c r="H84" s="8"/>
      <c r="I84" s="8"/>
      <c r="J84" s="8"/>
      <c r="K84" s="8"/>
      <c r="L84" s="8"/>
      <c r="M84" s="8"/>
      <c r="N84" s="8"/>
      <c r="O84" s="8"/>
      <c r="P84" s="8"/>
    </row>
    <row r="85" spans="1:16" x14ac:dyDescent="0.2">
      <c r="A85" s="30">
        <v>0</v>
      </c>
      <c r="B85" s="30">
        <v>0</v>
      </c>
      <c r="C85" s="30">
        <f>'2. Current Pathways'!C85</f>
        <v>0</v>
      </c>
      <c r="D85" s="8"/>
      <c r="E85" s="8"/>
      <c r="F85" s="8"/>
      <c r="G85" s="8"/>
      <c r="H85" s="8"/>
      <c r="I85" s="8"/>
      <c r="J85" s="8"/>
      <c r="K85" s="8"/>
      <c r="L85" s="8"/>
      <c r="M85" s="8"/>
      <c r="N85" s="8"/>
      <c r="O85" s="8"/>
      <c r="P85" s="8"/>
    </row>
    <row r="86" spans="1:16" x14ac:dyDescent="0.2">
      <c r="A86" s="30">
        <v>0</v>
      </c>
      <c r="B86" s="30">
        <v>0</v>
      </c>
      <c r="C86" s="30">
        <f>'2. Current Pathways'!C86</f>
        <v>0</v>
      </c>
      <c r="D86" s="8"/>
      <c r="E86" s="8"/>
      <c r="F86" s="8"/>
      <c r="G86" s="8"/>
      <c r="H86" s="8"/>
      <c r="I86" s="8"/>
      <c r="J86" s="8"/>
      <c r="K86" s="8"/>
      <c r="L86" s="8"/>
      <c r="M86" s="8"/>
      <c r="N86" s="8"/>
      <c r="O86" s="8"/>
      <c r="P86" s="8"/>
    </row>
    <row r="87" spans="1:16" x14ac:dyDescent="0.2">
      <c r="A87" s="30">
        <v>0</v>
      </c>
      <c r="B87" s="30">
        <v>0</v>
      </c>
      <c r="C87" s="30">
        <f>'2. Current Pathways'!C87</f>
        <v>0</v>
      </c>
      <c r="D87" s="8"/>
      <c r="E87" s="8"/>
      <c r="F87" s="8"/>
      <c r="G87" s="8"/>
      <c r="H87" s="8"/>
      <c r="I87" s="8"/>
      <c r="J87" s="8"/>
      <c r="K87" s="8"/>
      <c r="L87" s="8"/>
      <c r="M87" s="8"/>
      <c r="N87" s="8"/>
      <c r="O87" s="8"/>
      <c r="P87" s="8"/>
    </row>
    <row r="88" spans="1:16" x14ac:dyDescent="0.2">
      <c r="A88" s="30">
        <v>0</v>
      </c>
      <c r="B88" s="30">
        <v>0</v>
      </c>
      <c r="C88" s="30">
        <f>'2. Current Pathways'!C88</f>
        <v>0</v>
      </c>
      <c r="D88" s="8"/>
      <c r="E88" s="8"/>
      <c r="F88" s="8"/>
      <c r="G88" s="8"/>
      <c r="H88" s="8"/>
      <c r="I88" s="8"/>
      <c r="J88" s="8"/>
      <c r="K88" s="8"/>
      <c r="L88" s="8"/>
      <c r="M88" s="8"/>
      <c r="N88" s="8"/>
      <c r="O88" s="8"/>
      <c r="P88" s="8"/>
    </row>
    <row r="89" spans="1:16" x14ac:dyDescent="0.2">
      <c r="A89" s="30">
        <v>0</v>
      </c>
      <c r="B89" s="30">
        <v>0</v>
      </c>
      <c r="C89" s="30">
        <f>'2. Current Pathways'!C89</f>
        <v>0</v>
      </c>
      <c r="D89" s="8"/>
      <c r="E89" s="8"/>
      <c r="F89" s="8"/>
      <c r="G89" s="8"/>
      <c r="H89" s="8"/>
      <c r="I89" s="8"/>
      <c r="J89" s="8"/>
      <c r="K89" s="8"/>
      <c r="L89" s="8"/>
      <c r="M89" s="8"/>
      <c r="N89" s="8"/>
      <c r="O89" s="8"/>
      <c r="P89" s="8"/>
    </row>
    <row r="90" spans="1:16" x14ac:dyDescent="0.2">
      <c r="A90" s="30">
        <v>0</v>
      </c>
      <c r="B90" s="30">
        <v>0</v>
      </c>
      <c r="C90" s="30">
        <f>'2. Current Pathways'!C90</f>
        <v>0</v>
      </c>
      <c r="D90" s="8"/>
      <c r="E90" s="8"/>
      <c r="F90" s="8"/>
      <c r="G90" s="8"/>
      <c r="H90" s="8"/>
      <c r="I90" s="8"/>
      <c r="J90" s="8"/>
      <c r="K90" s="8"/>
      <c r="L90" s="8"/>
      <c r="M90" s="8"/>
      <c r="N90" s="8"/>
      <c r="O90" s="8"/>
      <c r="P90" s="8"/>
    </row>
    <row r="91" spans="1:16" x14ac:dyDescent="0.2">
      <c r="A91" s="30">
        <v>0</v>
      </c>
      <c r="B91" s="30">
        <v>0</v>
      </c>
      <c r="C91" s="30">
        <f>'2. Current Pathways'!C91</f>
        <v>0</v>
      </c>
      <c r="D91" s="8"/>
      <c r="E91" s="8"/>
      <c r="F91" s="8"/>
      <c r="G91" s="8"/>
      <c r="H91" s="8"/>
      <c r="I91" s="8"/>
      <c r="J91" s="8"/>
      <c r="K91" s="8"/>
      <c r="L91" s="8"/>
      <c r="M91" s="8"/>
      <c r="N91" s="8"/>
      <c r="O91" s="8"/>
      <c r="P91" s="8"/>
    </row>
    <row r="92" spans="1:16" x14ac:dyDescent="0.2">
      <c r="A92" s="30">
        <v>0</v>
      </c>
      <c r="B92" s="30">
        <v>0</v>
      </c>
      <c r="C92" s="30">
        <f>'2. Current Pathways'!C92</f>
        <v>0</v>
      </c>
      <c r="D92" s="8"/>
      <c r="E92" s="8"/>
      <c r="F92" s="8"/>
      <c r="G92" s="8"/>
      <c r="H92" s="8"/>
      <c r="I92" s="8"/>
      <c r="J92" s="8"/>
      <c r="K92" s="8"/>
      <c r="L92" s="8"/>
      <c r="M92" s="8"/>
      <c r="N92" s="8"/>
      <c r="O92" s="8"/>
      <c r="P92" s="8"/>
    </row>
    <row r="93" spans="1:16" x14ac:dyDescent="0.2">
      <c r="A93" s="30">
        <v>0</v>
      </c>
      <c r="B93" s="30">
        <v>0</v>
      </c>
      <c r="C93" s="30">
        <f>'2. Current Pathways'!C93</f>
        <v>0</v>
      </c>
      <c r="D93" s="8"/>
      <c r="E93" s="8"/>
      <c r="F93" s="8"/>
      <c r="G93" s="8"/>
      <c r="H93" s="8"/>
      <c r="I93" s="8"/>
      <c r="J93" s="8"/>
      <c r="K93" s="8"/>
      <c r="L93" s="8"/>
      <c r="M93" s="8"/>
      <c r="N93" s="8"/>
      <c r="O93" s="8"/>
      <c r="P93" s="8"/>
    </row>
    <row r="94" spans="1:16" x14ac:dyDescent="0.2">
      <c r="A94" s="30">
        <v>0</v>
      </c>
      <c r="B94" s="30">
        <v>0</v>
      </c>
      <c r="C94" s="30">
        <f>'2. Current Pathways'!C94</f>
        <v>0</v>
      </c>
      <c r="D94" s="8"/>
      <c r="E94" s="8"/>
      <c r="F94" s="8"/>
      <c r="G94" s="8"/>
      <c r="H94" s="8"/>
      <c r="I94" s="8"/>
      <c r="J94" s="8"/>
      <c r="K94" s="8"/>
      <c r="L94" s="8"/>
      <c r="M94" s="8"/>
      <c r="N94" s="8"/>
      <c r="O94" s="8"/>
      <c r="P94" s="8"/>
    </row>
    <row r="95" spans="1:16" x14ac:dyDescent="0.2">
      <c r="A95" s="30">
        <v>0</v>
      </c>
      <c r="B95" s="30">
        <v>0</v>
      </c>
      <c r="C95" s="30">
        <f>'2. Current Pathways'!C95</f>
        <v>0</v>
      </c>
      <c r="D95" s="8"/>
      <c r="E95" s="8"/>
      <c r="F95" s="8"/>
      <c r="G95" s="8"/>
      <c r="H95" s="8"/>
      <c r="I95" s="8"/>
      <c r="J95" s="8"/>
      <c r="K95" s="8"/>
      <c r="L95" s="8"/>
      <c r="M95" s="8"/>
      <c r="N95" s="8"/>
      <c r="O95" s="8"/>
      <c r="P95" s="8"/>
    </row>
    <row r="96" spans="1:16" x14ac:dyDescent="0.2">
      <c r="A96" s="30">
        <v>0</v>
      </c>
      <c r="B96" s="30">
        <v>0</v>
      </c>
      <c r="C96" s="30">
        <f>'2. Current Pathways'!C96</f>
        <v>0</v>
      </c>
      <c r="D96" s="8"/>
      <c r="E96" s="8"/>
      <c r="F96" s="8"/>
      <c r="G96" s="8"/>
      <c r="H96" s="8"/>
      <c r="I96" s="8"/>
      <c r="J96" s="8"/>
      <c r="K96" s="8"/>
      <c r="L96" s="8"/>
      <c r="M96" s="8"/>
      <c r="N96" s="8"/>
      <c r="O96" s="8"/>
      <c r="P96" s="8"/>
    </row>
    <row r="97" spans="1:16" x14ac:dyDescent="0.2">
      <c r="A97" s="30">
        <v>0</v>
      </c>
      <c r="B97" s="30">
        <v>0</v>
      </c>
      <c r="C97" s="30">
        <f>'2. Current Pathways'!C97</f>
        <v>0</v>
      </c>
      <c r="D97" s="8"/>
      <c r="E97" s="8"/>
      <c r="F97" s="8"/>
      <c r="G97" s="8"/>
      <c r="H97" s="8"/>
      <c r="I97" s="8"/>
      <c r="J97" s="8"/>
      <c r="K97" s="8"/>
      <c r="L97" s="8"/>
      <c r="M97" s="8"/>
      <c r="N97" s="8"/>
      <c r="O97" s="8"/>
      <c r="P97" s="8"/>
    </row>
    <row r="98" spans="1:16" x14ac:dyDescent="0.2">
      <c r="A98" s="30">
        <v>0</v>
      </c>
      <c r="B98" s="30">
        <v>0</v>
      </c>
      <c r="C98" s="30">
        <f>'2. Current Pathways'!C98</f>
        <v>0</v>
      </c>
      <c r="D98" s="8"/>
      <c r="E98" s="8"/>
      <c r="F98" s="8"/>
      <c r="G98" s="8"/>
      <c r="H98" s="8"/>
      <c r="I98" s="8"/>
      <c r="J98" s="8"/>
      <c r="K98" s="8"/>
      <c r="L98" s="8"/>
      <c r="M98" s="8"/>
      <c r="N98" s="8"/>
      <c r="O98" s="8"/>
      <c r="P98" s="8"/>
    </row>
    <row r="99" spans="1:16" x14ac:dyDescent="0.2">
      <c r="A99" s="30">
        <v>0</v>
      </c>
      <c r="B99" s="30">
        <v>0</v>
      </c>
      <c r="C99" s="30">
        <f>'2. Current Pathways'!C99</f>
        <v>0</v>
      </c>
      <c r="D99" s="8"/>
      <c r="E99" s="8"/>
      <c r="F99" s="8"/>
      <c r="G99" s="8"/>
      <c r="H99" s="8"/>
      <c r="I99" s="8"/>
      <c r="J99" s="8"/>
      <c r="K99" s="8"/>
      <c r="L99" s="8"/>
      <c r="M99" s="8"/>
      <c r="N99" s="8"/>
      <c r="O99" s="8"/>
      <c r="P99" s="8"/>
    </row>
    <row r="100" spans="1:16" x14ac:dyDescent="0.2">
      <c r="A100" s="30">
        <v>0</v>
      </c>
      <c r="B100" s="30">
        <v>0</v>
      </c>
      <c r="C100" s="30">
        <f>'2. Current Pathways'!C100</f>
        <v>0</v>
      </c>
      <c r="D100" s="8"/>
      <c r="E100" s="8"/>
      <c r="F100" s="8"/>
      <c r="G100" s="8"/>
      <c r="H100" s="8"/>
      <c r="I100" s="8"/>
      <c r="J100" s="8"/>
      <c r="K100" s="8"/>
      <c r="L100" s="8"/>
      <c r="M100" s="8"/>
      <c r="N100" s="8"/>
      <c r="O100" s="8"/>
      <c r="P100" s="8"/>
    </row>
  </sheetData>
  <mergeCells count="1">
    <mergeCell ref="A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1"/>
  <sheetViews>
    <sheetView zoomScaleNormal="100" workbookViewId="0">
      <selection activeCell="P3" sqref="P3"/>
    </sheetView>
  </sheetViews>
  <sheetFormatPr defaultColWidth="8.7109375" defaultRowHeight="14.25" x14ac:dyDescent="0.2"/>
  <cols>
    <col min="1" max="1" width="37.140625" style="111" customWidth="1"/>
    <col min="2" max="2" width="45.7109375" style="111" bestFit="1" customWidth="1"/>
    <col min="3" max="3" width="42" style="111" bestFit="1" customWidth="1"/>
    <col min="4" max="4" width="19.140625" style="111" customWidth="1"/>
    <col min="5" max="5" width="6" style="111" bestFit="1" customWidth="1"/>
    <col min="6" max="6" width="8.42578125" style="111" bestFit="1" customWidth="1"/>
    <col min="7" max="7" width="15.7109375" style="111" customWidth="1"/>
    <col min="8" max="8" width="12.85546875" style="111" customWidth="1"/>
    <col min="9" max="9" width="10" style="111" bestFit="1" customWidth="1"/>
    <col min="10" max="10" width="11.7109375" style="111" bestFit="1" customWidth="1"/>
    <col min="11" max="13" width="14.42578125" style="111" customWidth="1"/>
    <col min="14" max="14" width="16.85546875" style="111" customWidth="1"/>
    <col min="15" max="16" width="14.42578125" style="111" customWidth="1"/>
    <col min="17" max="16384" width="8.7109375" style="111"/>
  </cols>
  <sheetData>
    <row r="1" spans="1:16" ht="45" customHeight="1" x14ac:dyDescent="0.2">
      <c r="A1" s="157" t="s">
        <v>127</v>
      </c>
      <c r="B1" s="158"/>
      <c r="C1" s="158"/>
      <c r="D1" s="158"/>
      <c r="E1" s="158"/>
      <c r="F1" s="158"/>
      <c r="G1" s="158"/>
      <c r="H1" s="159"/>
    </row>
    <row r="2" spans="1:16" s="136" customFormat="1" ht="60" x14ac:dyDescent="0.25">
      <c r="A2" s="134" t="s">
        <v>50</v>
      </c>
      <c r="B2" s="135" t="s">
        <v>49</v>
      </c>
      <c r="C2" s="93" t="s">
        <v>124</v>
      </c>
      <c r="D2" s="93" t="s">
        <v>125</v>
      </c>
      <c r="E2" s="93" t="s">
        <v>2</v>
      </c>
      <c r="F2" s="93" t="s">
        <v>3</v>
      </c>
      <c r="G2" s="93" t="s">
        <v>75</v>
      </c>
      <c r="H2" s="93" t="s">
        <v>78</v>
      </c>
      <c r="I2" s="93" t="s">
        <v>5</v>
      </c>
      <c r="J2" s="93" t="s">
        <v>32</v>
      </c>
      <c r="K2" s="93" t="s">
        <v>81</v>
      </c>
      <c r="L2" s="93" t="s">
        <v>79</v>
      </c>
      <c r="M2" s="93" t="s">
        <v>29</v>
      </c>
      <c r="N2" s="93" t="s">
        <v>30</v>
      </c>
      <c r="O2" s="93" t="s">
        <v>80</v>
      </c>
      <c r="P2" s="93" t="s">
        <v>76</v>
      </c>
    </row>
    <row r="3" spans="1:16" s="113" customFormat="1" x14ac:dyDescent="0.2">
      <c r="A3" s="116" t="s">
        <v>52</v>
      </c>
      <c r="B3" s="117" t="s">
        <v>44</v>
      </c>
      <c r="C3" s="112" t="s">
        <v>126</v>
      </c>
      <c r="D3" s="125">
        <v>0</v>
      </c>
      <c r="E3" s="125">
        <v>0</v>
      </c>
      <c r="F3" s="125">
        <v>0</v>
      </c>
      <c r="G3" s="125">
        <v>0</v>
      </c>
      <c r="H3" s="125">
        <v>0</v>
      </c>
      <c r="I3" s="126">
        <v>0</v>
      </c>
      <c r="J3" s="126">
        <v>0</v>
      </c>
      <c r="K3" s="126">
        <v>0</v>
      </c>
      <c r="L3" s="126">
        <v>0</v>
      </c>
      <c r="M3" s="126">
        <v>0</v>
      </c>
      <c r="N3" s="126">
        <v>0</v>
      </c>
      <c r="O3" s="126">
        <v>0</v>
      </c>
      <c r="P3" s="126">
        <v>0</v>
      </c>
    </row>
    <row r="4" spans="1:16" x14ac:dyDescent="0.2">
      <c r="A4" s="118"/>
      <c r="B4" s="119"/>
      <c r="C4" s="114"/>
      <c r="D4" s="125"/>
      <c r="E4" s="125"/>
      <c r="F4" s="125"/>
      <c r="G4" s="125"/>
      <c r="H4" s="125"/>
      <c r="I4" s="122"/>
      <c r="J4" s="122"/>
      <c r="K4" s="122"/>
      <c r="L4" s="122"/>
      <c r="M4" s="122"/>
      <c r="N4" s="122"/>
      <c r="O4" s="122"/>
      <c r="P4" s="122"/>
    </row>
    <row r="5" spans="1:16" x14ac:dyDescent="0.2">
      <c r="A5" s="118"/>
      <c r="B5" s="119"/>
      <c r="C5" s="114"/>
      <c r="D5" s="125"/>
      <c r="E5" s="125"/>
      <c r="F5" s="125"/>
      <c r="G5" s="125"/>
      <c r="H5" s="125"/>
      <c r="I5" s="122"/>
      <c r="J5" s="122"/>
      <c r="K5" s="122"/>
      <c r="L5" s="122"/>
      <c r="M5" s="122"/>
      <c r="N5" s="122"/>
      <c r="O5" s="122"/>
      <c r="P5" s="122"/>
    </row>
    <row r="6" spans="1:16" x14ac:dyDescent="0.2">
      <c r="A6" s="118"/>
      <c r="B6" s="119"/>
      <c r="C6" s="114"/>
      <c r="D6" s="125"/>
      <c r="E6" s="125"/>
      <c r="F6" s="125"/>
      <c r="G6" s="125"/>
      <c r="H6" s="125"/>
      <c r="I6" s="122"/>
      <c r="J6" s="122"/>
      <c r="K6" s="122"/>
      <c r="L6" s="122"/>
      <c r="M6" s="122"/>
      <c r="N6" s="122"/>
      <c r="O6" s="122"/>
      <c r="P6" s="122"/>
    </row>
    <row r="7" spans="1:16" x14ac:dyDescent="0.2">
      <c r="A7" s="118"/>
      <c r="B7" s="119"/>
      <c r="C7" s="114"/>
      <c r="D7" s="125"/>
      <c r="E7" s="125"/>
      <c r="F7" s="125"/>
      <c r="G7" s="125"/>
      <c r="H7" s="125"/>
      <c r="I7" s="122"/>
      <c r="J7" s="122"/>
      <c r="K7" s="122"/>
      <c r="L7" s="122"/>
      <c r="M7" s="122"/>
      <c r="N7" s="122"/>
      <c r="O7" s="122"/>
      <c r="P7" s="122"/>
    </row>
    <row r="8" spans="1:16" x14ac:dyDescent="0.2">
      <c r="A8" s="118"/>
      <c r="B8" s="119"/>
      <c r="C8" s="114"/>
      <c r="D8" s="125"/>
      <c r="E8" s="125"/>
      <c r="F8" s="125"/>
      <c r="G8" s="125"/>
      <c r="H8" s="125"/>
      <c r="I8" s="122"/>
      <c r="J8" s="122"/>
      <c r="K8" s="122"/>
      <c r="L8" s="122"/>
      <c r="M8" s="122"/>
      <c r="N8" s="122"/>
      <c r="O8" s="122"/>
      <c r="P8" s="122"/>
    </row>
    <row r="9" spans="1:16" x14ac:dyDescent="0.2">
      <c r="A9" s="118"/>
      <c r="B9" s="119"/>
      <c r="C9" s="114"/>
      <c r="D9" s="125"/>
      <c r="E9" s="125"/>
      <c r="F9" s="125"/>
      <c r="G9" s="125"/>
      <c r="H9" s="125"/>
      <c r="I9" s="122"/>
      <c r="J9" s="122"/>
      <c r="K9" s="122"/>
      <c r="L9" s="122"/>
      <c r="M9" s="122"/>
      <c r="N9" s="122"/>
      <c r="O9" s="122"/>
      <c r="P9" s="122"/>
    </row>
    <row r="10" spans="1:16" x14ac:dyDescent="0.2">
      <c r="A10" s="118"/>
      <c r="B10" s="119"/>
      <c r="C10" s="114"/>
      <c r="D10" s="125"/>
      <c r="E10" s="125"/>
      <c r="F10" s="125"/>
      <c r="G10" s="125"/>
      <c r="H10" s="125"/>
      <c r="I10" s="122"/>
      <c r="J10" s="122"/>
      <c r="K10" s="122"/>
      <c r="L10" s="122"/>
      <c r="M10" s="122"/>
      <c r="N10" s="122"/>
      <c r="O10" s="122"/>
      <c r="P10" s="122"/>
    </row>
    <row r="11" spans="1:16" x14ac:dyDescent="0.2">
      <c r="A11" s="118"/>
      <c r="B11" s="119"/>
      <c r="C11" s="114"/>
      <c r="D11" s="125"/>
      <c r="E11" s="125"/>
      <c r="F11" s="125"/>
      <c r="G11" s="125"/>
      <c r="H11" s="125"/>
      <c r="I11" s="122"/>
      <c r="J11" s="122"/>
      <c r="K11" s="122"/>
      <c r="L11" s="122"/>
      <c r="M11" s="122"/>
      <c r="N11" s="122"/>
      <c r="O11" s="122"/>
      <c r="P11" s="122"/>
    </row>
    <row r="12" spans="1:16" x14ac:dyDescent="0.2">
      <c r="A12" s="118"/>
      <c r="B12" s="119"/>
      <c r="C12" s="114"/>
      <c r="D12" s="125"/>
      <c r="E12" s="125"/>
      <c r="F12" s="125"/>
      <c r="G12" s="125"/>
      <c r="H12" s="125"/>
      <c r="I12" s="122"/>
      <c r="J12" s="122"/>
      <c r="K12" s="122"/>
      <c r="L12" s="122"/>
      <c r="M12" s="122"/>
      <c r="N12" s="122"/>
      <c r="O12" s="122"/>
      <c r="P12" s="122"/>
    </row>
    <row r="13" spans="1:16" x14ac:dyDescent="0.2">
      <c r="A13" s="118"/>
      <c r="B13" s="119"/>
      <c r="C13" s="114"/>
      <c r="D13" s="125"/>
      <c r="E13" s="125"/>
      <c r="F13" s="125"/>
      <c r="G13" s="125"/>
      <c r="H13" s="125"/>
      <c r="I13" s="122"/>
      <c r="J13" s="122"/>
      <c r="K13" s="122"/>
      <c r="L13" s="122"/>
      <c r="M13" s="122"/>
      <c r="N13" s="122"/>
      <c r="O13" s="122"/>
      <c r="P13" s="122"/>
    </row>
    <row r="14" spans="1:16" x14ac:dyDescent="0.2">
      <c r="A14" s="118"/>
      <c r="B14" s="119"/>
      <c r="C14" s="114"/>
      <c r="D14" s="125"/>
      <c r="E14" s="125"/>
      <c r="F14" s="125"/>
      <c r="G14" s="125"/>
      <c r="H14" s="125"/>
      <c r="I14" s="122"/>
      <c r="J14" s="122"/>
      <c r="K14" s="122"/>
      <c r="L14" s="122"/>
      <c r="M14" s="122"/>
      <c r="N14" s="122"/>
      <c r="O14" s="122"/>
      <c r="P14" s="122"/>
    </row>
    <row r="15" spans="1:16" x14ac:dyDescent="0.2">
      <c r="A15" s="118"/>
      <c r="B15" s="119"/>
      <c r="C15" s="114"/>
      <c r="D15" s="125"/>
      <c r="E15" s="125"/>
      <c r="F15" s="125"/>
      <c r="G15" s="125"/>
      <c r="H15" s="125"/>
      <c r="I15" s="122"/>
      <c r="J15" s="122"/>
      <c r="K15" s="122"/>
      <c r="L15" s="122"/>
      <c r="M15" s="122"/>
      <c r="N15" s="122"/>
      <c r="O15" s="122"/>
      <c r="P15" s="122"/>
    </row>
    <row r="16" spans="1:16" x14ac:dyDescent="0.2">
      <c r="A16" s="118"/>
      <c r="B16" s="119"/>
      <c r="C16" s="114"/>
      <c r="D16" s="125"/>
      <c r="E16" s="125"/>
      <c r="F16" s="125"/>
      <c r="G16" s="125"/>
      <c r="H16" s="125"/>
      <c r="I16" s="122"/>
      <c r="J16" s="122"/>
      <c r="K16" s="122"/>
      <c r="L16" s="122"/>
      <c r="M16" s="122"/>
      <c r="N16" s="122"/>
      <c r="O16" s="122"/>
      <c r="P16" s="122"/>
    </row>
    <row r="17" spans="1:16" x14ac:dyDescent="0.2">
      <c r="A17" s="118"/>
      <c r="B17" s="119"/>
      <c r="C17" s="114"/>
      <c r="D17" s="125"/>
      <c r="E17" s="125"/>
      <c r="F17" s="125"/>
      <c r="G17" s="125"/>
      <c r="H17" s="125"/>
      <c r="I17" s="122"/>
      <c r="J17" s="122"/>
      <c r="K17" s="122"/>
      <c r="L17" s="122"/>
      <c r="M17" s="122"/>
      <c r="N17" s="122"/>
      <c r="O17" s="122"/>
      <c r="P17" s="122"/>
    </row>
    <row r="18" spans="1:16" x14ac:dyDescent="0.2">
      <c r="A18" s="118"/>
      <c r="B18" s="119"/>
      <c r="C18" s="114"/>
      <c r="D18" s="125"/>
      <c r="E18" s="125"/>
      <c r="F18" s="125"/>
      <c r="G18" s="125"/>
      <c r="H18" s="125"/>
      <c r="I18" s="122"/>
      <c r="J18" s="122"/>
      <c r="K18" s="122"/>
      <c r="L18" s="122"/>
      <c r="M18" s="122"/>
      <c r="N18" s="122"/>
      <c r="O18" s="122"/>
      <c r="P18" s="122"/>
    </row>
    <row r="19" spans="1:16" x14ac:dyDescent="0.2">
      <c r="A19" s="118"/>
      <c r="B19" s="119"/>
      <c r="C19" s="114"/>
      <c r="D19" s="125"/>
      <c r="E19" s="125"/>
      <c r="F19" s="125"/>
      <c r="G19" s="125"/>
      <c r="H19" s="125"/>
      <c r="I19" s="122"/>
      <c r="J19" s="122"/>
      <c r="K19" s="122"/>
      <c r="L19" s="122"/>
      <c r="M19" s="122"/>
      <c r="N19" s="122"/>
      <c r="O19" s="122"/>
      <c r="P19" s="122"/>
    </row>
    <row r="20" spans="1:16" x14ac:dyDescent="0.2">
      <c r="A20" s="118"/>
      <c r="B20" s="119"/>
      <c r="C20" s="114"/>
      <c r="D20" s="125"/>
      <c r="E20" s="125"/>
      <c r="F20" s="125"/>
      <c r="G20" s="125"/>
      <c r="H20" s="125"/>
      <c r="I20" s="122"/>
      <c r="J20" s="122"/>
      <c r="K20" s="122"/>
      <c r="L20" s="122"/>
      <c r="M20" s="122"/>
      <c r="N20" s="122"/>
      <c r="O20" s="122"/>
      <c r="P20" s="122"/>
    </row>
    <row r="21" spans="1:16" x14ac:dyDescent="0.2">
      <c r="A21" s="118"/>
      <c r="B21" s="119"/>
      <c r="C21" s="114"/>
      <c r="D21" s="125"/>
      <c r="E21" s="125"/>
      <c r="F21" s="125"/>
      <c r="G21" s="125"/>
      <c r="H21" s="125"/>
      <c r="I21" s="122"/>
      <c r="J21" s="122"/>
      <c r="K21" s="122"/>
      <c r="L21" s="122"/>
      <c r="M21" s="122"/>
      <c r="N21" s="122"/>
      <c r="O21" s="122"/>
      <c r="P21" s="122"/>
    </row>
    <row r="22" spans="1:16" x14ac:dyDescent="0.2">
      <c r="A22" s="118"/>
      <c r="B22" s="119"/>
      <c r="C22" s="114"/>
      <c r="D22" s="125"/>
      <c r="E22" s="125"/>
      <c r="F22" s="125"/>
      <c r="G22" s="125"/>
      <c r="H22" s="125"/>
      <c r="I22" s="122"/>
      <c r="J22" s="122"/>
      <c r="K22" s="122"/>
      <c r="L22" s="122"/>
      <c r="M22" s="122"/>
      <c r="N22" s="122"/>
      <c r="O22" s="122"/>
      <c r="P22" s="122"/>
    </row>
    <row r="23" spans="1:16" x14ac:dyDescent="0.2">
      <c r="A23" s="118"/>
      <c r="B23" s="119"/>
      <c r="C23" s="114"/>
      <c r="D23" s="125"/>
      <c r="E23" s="125"/>
      <c r="F23" s="125"/>
      <c r="G23" s="125"/>
      <c r="H23" s="125"/>
      <c r="I23" s="122"/>
      <c r="J23" s="122"/>
      <c r="K23" s="122"/>
      <c r="L23" s="122"/>
      <c r="M23" s="122"/>
      <c r="N23" s="122"/>
      <c r="O23" s="122"/>
      <c r="P23" s="122"/>
    </row>
    <row r="24" spans="1:16" x14ac:dyDescent="0.2">
      <c r="A24" s="118"/>
      <c r="B24" s="119"/>
      <c r="C24" s="114"/>
      <c r="D24" s="125"/>
      <c r="E24" s="125"/>
      <c r="F24" s="125"/>
      <c r="G24" s="125"/>
      <c r="H24" s="125"/>
      <c r="I24" s="122"/>
      <c r="J24" s="122"/>
      <c r="K24" s="122"/>
      <c r="L24" s="122"/>
      <c r="M24" s="122"/>
      <c r="N24" s="122"/>
      <c r="O24" s="122"/>
      <c r="P24" s="122"/>
    </row>
    <row r="25" spans="1:16" x14ac:dyDescent="0.2">
      <c r="A25" s="118"/>
      <c r="B25" s="119"/>
      <c r="C25" s="114"/>
      <c r="D25" s="123"/>
      <c r="E25" s="123"/>
      <c r="F25" s="123"/>
      <c r="G25" s="123"/>
      <c r="H25" s="123"/>
      <c r="I25" s="122"/>
      <c r="J25" s="122"/>
      <c r="K25" s="122"/>
      <c r="L25" s="122"/>
      <c r="M25" s="122"/>
      <c r="N25" s="122"/>
      <c r="O25" s="122"/>
      <c r="P25" s="122"/>
    </row>
    <row r="26" spans="1:16" x14ac:dyDescent="0.2">
      <c r="A26" s="118"/>
      <c r="B26" s="119"/>
      <c r="C26" s="114"/>
      <c r="D26" s="123"/>
      <c r="E26" s="123"/>
      <c r="F26" s="123"/>
      <c r="G26" s="123"/>
      <c r="H26" s="123"/>
      <c r="I26" s="122"/>
      <c r="J26" s="122"/>
      <c r="K26" s="122"/>
      <c r="L26" s="122"/>
      <c r="M26" s="122"/>
      <c r="N26" s="122"/>
      <c r="O26" s="122"/>
      <c r="P26" s="122"/>
    </row>
    <row r="27" spans="1:16" x14ac:dyDescent="0.2">
      <c r="A27" s="118"/>
      <c r="B27" s="119"/>
      <c r="C27" s="114"/>
      <c r="D27" s="123"/>
      <c r="E27" s="123"/>
      <c r="F27" s="123"/>
      <c r="G27" s="123"/>
      <c r="H27" s="123"/>
      <c r="I27" s="122"/>
      <c r="J27" s="122"/>
      <c r="K27" s="122"/>
      <c r="L27" s="122"/>
      <c r="M27" s="122"/>
      <c r="N27" s="122"/>
      <c r="O27" s="122"/>
      <c r="P27" s="122"/>
    </row>
    <row r="28" spans="1:16" x14ac:dyDescent="0.2">
      <c r="A28" s="118"/>
      <c r="B28" s="119"/>
      <c r="C28" s="114"/>
      <c r="D28" s="123"/>
      <c r="E28" s="123"/>
      <c r="F28" s="123"/>
      <c r="G28" s="123"/>
      <c r="H28" s="123"/>
      <c r="I28" s="122"/>
      <c r="J28" s="122"/>
      <c r="K28" s="122"/>
      <c r="L28" s="122"/>
      <c r="M28" s="122"/>
      <c r="N28" s="122"/>
      <c r="O28" s="122"/>
      <c r="P28" s="122"/>
    </row>
    <row r="29" spans="1:16" x14ac:dyDescent="0.2">
      <c r="A29" s="118"/>
      <c r="B29" s="119"/>
      <c r="C29" s="114"/>
      <c r="D29" s="123"/>
      <c r="E29" s="123"/>
      <c r="F29" s="123"/>
      <c r="G29" s="123"/>
      <c r="H29" s="123"/>
      <c r="I29" s="122"/>
      <c r="J29" s="122"/>
      <c r="K29" s="122"/>
      <c r="L29" s="122"/>
      <c r="M29" s="122"/>
      <c r="N29" s="122"/>
      <c r="O29" s="122"/>
      <c r="P29" s="122"/>
    </row>
    <row r="30" spans="1:16" x14ac:dyDescent="0.2">
      <c r="A30" s="118"/>
      <c r="B30" s="119"/>
      <c r="C30" s="114"/>
      <c r="D30" s="123"/>
      <c r="E30" s="123"/>
      <c r="F30" s="123"/>
      <c r="G30" s="123"/>
      <c r="H30" s="123"/>
      <c r="I30" s="122"/>
      <c r="J30" s="122"/>
      <c r="K30" s="122"/>
      <c r="L30" s="122"/>
      <c r="M30" s="122"/>
      <c r="N30" s="122"/>
      <c r="O30" s="122"/>
      <c r="P30" s="122"/>
    </row>
    <row r="31" spans="1:16" x14ac:dyDescent="0.2">
      <c r="A31" s="118"/>
      <c r="B31" s="119"/>
      <c r="C31" s="114"/>
      <c r="D31" s="123"/>
      <c r="E31" s="123"/>
      <c r="F31" s="123"/>
      <c r="G31" s="123"/>
      <c r="H31" s="123"/>
      <c r="I31" s="122"/>
      <c r="J31" s="122"/>
      <c r="K31" s="122"/>
      <c r="L31" s="122"/>
      <c r="M31" s="122"/>
      <c r="N31" s="122"/>
      <c r="O31" s="122"/>
      <c r="P31" s="122"/>
    </row>
    <row r="32" spans="1:16" x14ac:dyDescent="0.2">
      <c r="A32" s="118"/>
      <c r="B32" s="119"/>
      <c r="C32" s="114"/>
      <c r="D32" s="123"/>
      <c r="E32" s="123"/>
      <c r="F32" s="123"/>
      <c r="G32" s="123"/>
      <c r="H32" s="123"/>
      <c r="I32" s="122"/>
      <c r="J32" s="122"/>
      <c r="K32" s="122"/>
      <c r="L32" s="122"/>
      <c r="M32" s="122"/>
      <c r="N32" s="122"/>
      <c r="O32" s="122"/>
      <c r="P32" s="122"/>
    </row>
    <row r="33" spans="1:16" x14ac:dyDescent="0.2">
      <c r="A33" s="118"/>
      <c r="B33" s="119"/>
      <c r="C33" s="114"/>
      <c r="D33" s="123"/>
      <c r="E33" s="123"/>
      <c r="F33" s="123"/>
      <c r="G33" s="123"/>
      <c r="H33" s="123"/>
      <c r="I33" s="122"/>
      <c r="J33" s="122"/>
      <c r="K33" s="122"/>
      <c r="L33" s="122"/>
      <c r="M33" s="122"/>
      <c r="N33" s="122"/>
      <c r="O33" s="122"/>
      <c r="P33" s="122"/>
    </row>
    <row r="34" spans="1:16" x14ac:dyDescent="0.2">
      <c r="A34" s="118"/>
      <c r="B34" s="119"/>
      <c r="C34" s="114"/>
      <c r="D34" s="123"/>
      <c r="E34" s="123"/>
      <c r="F34" s="123"/>
      <c r="G34" s="123"/>
      <c r="H34" s="123"/>
      <c r="I34" s="122"/>
      <c r="J34" s="122"/>
      <c r="K34" s="122"/>
      <c r="L34" s="122"/>
      <c r="M34" s="122"/>
      <c r="N34" s="122"/>
      <c r="O34" s="122"/>
      <c r="P34" s="122"/>
    </row>
    <row r="35" spans="1:16" x14ac:dyDescent="0.2">
      <c r="A35" s="118"/>
      <c r="B35" s="119"/>
      <c r="C35" s="114"/>
      <c r="D35" s="123"/>
      <c r="E35" s="123"/>
      <c r="F35" s="123"/>
      <c r="G35" s="123"/>
      <c r="H35" s="123"/>
      <c r="I35" s="122"/>
      <c r="J35" s="122"/>
      <c r="K35" s="122"/>
      <c r="L35" s="122"/>
      <c r="M35" s="122"/>
      <c r="N35" s="122"/>
      <c r="O35" s="122"/>
      <c r="P35" s="122"/>
    </row>
    <row r="36" spans="1:16" x14ac:dyDescent="0.2">
      <c r="A36" s="118"/>
      <c r="B36" s="119"/>
      <c r="C36" s="114"/>
      <c r="D36" s="123"/>
      <c r="E36" s="123"/>
      <c r="F36" s="123"/>
      <c r="G36" s="123"/>
      <c r="H36" s="123"/>
      <c r="I36" s="122"/>
      <c r="J36" s="122"/>
      <c r="K36" s="122"/>
      <c r="L36" s="122"/>
      <c r="M36" s="122"/>
      <c r="N36" s="122"/>
      <c r="O36" s="122"/>
      <c r="P36" s="122"/>
    </row>
    <row r="37" spans="1:16" x14ac:dyDescent="0.2">
      <c r="A37" s="118"/>
      <c r="B37" s="119"/>
      <c r="C37" s="114"/>
      <c r="D37" s="123"/>
      <c r="E37" s="123"/>
      <c r="F37" s="123"/>
      <c r="G37" s="123"/>
      <c r="H37" s="123"/>
      <c r="I37" s="122"/>
      <c r="J37" s="122"/>
      <c r="K37" s="122"/>
      <c r="L37" s="122"/>
      <c r="M37" s="122"/>
      <c r="N37" s="122"/>
      <c r="O37" s="122"/>
      <c r="P37" s="122"/>
    </row>
    <row r="38" spans="1:16" x14ac:dyDescent="0.2">
      <c r="A38" s="118"/>
      <c r="B38" s="119"/>
      <c r="C38" s="114"/>
      <c r="D38" s="123"/>
      <c r="E38" s="123"/>
      <c r="F38" s="123"/>
      <c r="G38" s="123"/>
      <c r="H38" s="123"/>
      <c r="I38" s="122"/>
      <c r="J38" s="122"/>
      <c r="K38" s="122"/>
      <c r="L38" s="122"/>
      <c r="M38" s="122"/>
      <c r="N38" s="122"/>
      <c r="O38" s="122"/>
      <c r="P38" s="122"/>
    </row>
    <row r="39" spans="1:16" x14ac:dyDescent="0.2">
      <c r="A39" s="118"/>
      <c r="B39" s="119"/>
      <c r="C39" s="114"/>
      <c r="D39" s="123"/>
      <c r="E39" s="123"/>
      <c r="F39" s="123"/>
      <c r="G39" s="123"/>
      <c r="H39" s="123"/>
      <c r="I39" s="122"/>
      <c r="J39" s="122"/>
      <c r="K39" s="122"/>
      <c r="L39" s="122"/>
      <c r="M39" s="122"/>
      <c r="N39" s="122"/>
      <c r="O39" s="122"/>
      <c r="P39" s="122"/>
    </row>
    <row r="40" spans="1:16" x14ac:dyDescent="0.2">
      <c r="A40" s="118"/>
      <c r="B40" s="119"/>
      <c r="C40" s="114"/>
      <c r="D40" s="123"/>
      <c r="E40" s="123"/>
      <c r="F40" s="123"/>
      <c r="G40" s="123"/>
      <c r="H40" s="123"/>
      <c r="I40" s="122"/>
      <c r="J40" s="122"/>
      <c r="K40" s="122"/>
      <c r="L40" s="122"/>
      <c r="M40" s="122"/>
      <c r="N40" s="122"/>
      <c r="O40" s="122"/>
      <c r="P40" s="122"/>
    </row>
    <row r="41" spans="1:16" x14ac:dyDescent="0.2">
      <c r="A41" s="118"/>
      <c r="B41" s="119"/>
      <c r="C41" s="114"/>
      <c r="D41" s="123"/>
      <c r="E41" s="123"/>
      <c r="F41" s="123"/>
      <c r="G41" s="123"/>
      <c r="H41" s="123"/>
      <c r="I41" s="122"/>
      <c r="J41" s="122"/>
      <c r="K41" s="122"/>
      <c r="L41" s="122"/>
      <c r="M41" s="122"/>
      <c r="N41" s="122"/>
      <c r="O41" s="122"/>
      <c r="P41" s="122"/>
    </row>
    <row r="42" spans="1:16" x14ac:dyDescent="0.2">
      <c r="A42" s="118"/>
      <c r="B42" s="119"/>
      <c r="C42" s="114"/>
      <c r="D42" s="123"/>
      <c r="E42" s="123"/>
      <c r="F42" s="123"/>
      <c r="G42" s="123"/>
      <c r="H42" s="123"/>
      <c r="I42" s="122"/>
      <c r="J42" s="122"/>
      <c r="K42" s="122"/>
      <c r="L42" s="122"/>
      <c r="M42" s="122"/>
      <c r="N42" s="122"/>
      <c r="O42" s="122"/>
      <c r="P42" s="122"/>
    </row>
    <row r="43" spans="1:16" x14ac:dyDescent="0.2">
      <c r="A43" s="118"/>
      <c r="B43" s="119"/>
      <c r="C43" s="114"/>
      <c r="D43" s="123"/>
      <c r="E43" s="123"/>
      <c r="F43" s="123"/>
      <c r="G43" s="123"/>
      <c r="H43" s="123"/>
      <c r="I43" s="122"/>
      <c r="J43" s="122"/>
      <c r="K43" s="122"/>
      <c r="L43" s="122"/>
      <c r="M43" s="122"/>
      <c r="N43" s="122"/>
      <c r="O43" s="122"/>
      <c r="P43" s="122"/>
    </row>
    <row r="44" spans="1:16" x14ac:dyDescent="0.2">
      <c r="A44" s="118"/>
      <c r="B44" s="119"/>
      <c r="C44" s="114"/>
      <c r="D44" s="123"/>
      <c r="E44" s="123"/>
      <c r="F44" s="123"/>
      <c r="G44" s="123"/>
      <c r="H44" s="123"/>
      <c r="I44" s="122"/>
      <c r="J44" s="122"/>
      <c r="K44" s="122"/>
      <c r="L44" s="122"/>
      <c r="M44" s="122"/>
      <c r="N44" s="122"/>
      <c r="O44" s="122"/>
      <c r="P44" s="122"/>
    </row>
    <row r="45" spans="1:16" x14ac:dyDescent="0.2">
      <c r="A45" s="118"/>
      <c r="B45" s="119"/>
      <c r="C45" s="114"/>
      <c r="D45" s="123"/>
      <c r="E45" s="123"/>
      <c r="F45" s="123"/>
      <c r="G45" s="123"/>
      <c r="H45" s="123"/>
      <c r="I45" s="122"/>
      <c r="J45" s="122"/>
      <c r="K45" s="122"/>
      <c r="L45" s="122"/>
      <c r="M45" s="122"/>
      <c r="N45" s="122"/>
      <c r="O45" s="122"/>
      <c r="P45" s="122"/>
    </row>
    <row r="46" spans="1:16" x14ac:dyDescent="0.2">
      <c r="A46" s="118"/>
      <c r="B46" s="119"/>
      <c r="C46" s="114"/>
      <c r="D46" s="123"/>
      <c r="E46" s="123"/>
      <c r="F46" s="123"/>
      <c r="G46" s="123"/>
      <c r="H46" s="123"/>
      <c r="I46" s="122"/>
      <c r="J46" s="122"/>
      <c r="K46" s="122"/>
      <c r="L46" s="122"/>
      <c r="M46" s="122"/>
      <c r="N46" s="122"/>
      <c r="O46" s="122"/>
      <c r="P46" s="122"/>
    </row>
    <row r="47" spans="1:16" x14ac:dyDescent="0.2">
      <c r="A47" s="118"/>
      <c r="B47" s="119"/>
      <c r="C47" s="114"/>
      <c r="D47" s="123"/>
      <c r="E47" s="123"/>
      <c r="F47" s="123"/>
      <c r="G47" s="123"/>
      <c r="H47" s="123"/>
      <c r="I47" s="122"/>
      <c r="J47" s="122"/>
      <c r="K47" s="122"/>
      <c r="L47" s="122"/>
      <c r="M47" s="122"/>
      <c r="N47" s="122"/>
      <c r="O47" s="122"/>
      <c r="P47" s="122"/>
    </row>
    <row r="48" spans="1:16" x14ac:dyDescent="0.2">
      <c r="A48" s="118"/>
      <c r="B48" s="119"/>
      <c r="C48" s="114"/>
      <c r="D48" s="123"/>
      <c r="E48" s="123"/>
      <c r="F48" s="123"/>
      <c r="G48" s="123"/>
      <c r="H48" s="123"/>
      <c r="I48" s="122"/>
      <c r="J48" s="122"/>
      <c r="K48" s="122"/>
      <c r="L48" s="122"/>
      <c r="M48" s="122"/>
      <c r="N48" s="122"/>
      <c r="O48" s="122"/>
      <c r="P48" s="122"/>
    </row>
    <row r="49" spans="1:16" x14ac:dyDescent="0.2">
      <c r="A49" s="118"/>
      <c r="B49" s="119"/>
      <c r="C49" s="114"/>
      <c r="D49" s="123"/>
      <c r="E49" s="123"/>
      <c r="F49" s="123"/>
      <c r="G49" s="123"/>
      <c r="H49" s="123"/>
      <c r="I49" s="122"/>
      <c r="J49" s="122"/>
      <c r="K49" s="122"/>
      <c r="L49" s="122"/>
      <c r="M49" s="122"/>
      <c r="N49" s="122"/>
      <c r="O49" s="122"/>
      <c r="P49" s="122"/>
    </row>
    <row r="50" spans="1:16" x14ac:dyDescent="0.2">
      <c r="A50" s="118"/>
      <c r="B50" s="119"/>
      <c r="C50" s="114"/>
      <c r="D50" s="123"/>
      <c r="E50" s="123"/>
      <c r="F50" s="123"/>
      <c r="G50" s="123"/>
      <c r="H50" s="123"/>
      <c r="I50" s="122"/>
      <c r="J50" s="122"/>
      <c r="K50" s="122"/>
      <c r="L50" s="122"/>
      <c r="M50" s="122"/>
      <c r="N50" s="122"/>
      <c r="O50" s="122"/>
      <c r="P50" s="122"/>
    </row>
    <row r="51" spans="1:16" x14ac:dyDescent="0.2">
      <c r="A51" s="118"/>
      <c r="B51" s="119"/>
      <c r="C51" s="114"/>
      <c r="D51" s="123"/>
      <c r="E51" s="123"/>
      <c r="F51" s="123"/>
      <c r="G51" s="123"/>
      <c r="H51" s="123"/>
      <c r="I51" s="122"/>
      <c r="J51" s="122"/>
      <c r="K51" s="122"/>
      <c r="L51" s="122"/>
      <c r="M51" s="122"/>
      <c r="N51" s="122"/>
      <c r="O51" s="122"/>
      <c r="P51" s="122"/>
    </row>
    <row r="52" spans="1:16" x14ac:dyDescent="0.2">
      <c r="A52" s="118"/>
      <c r="B52" s="119"/>
      <c r="C52" s="114"/>
      <c r="D52" s="123"/>
      <c r="E52" s="123"/>
      <c r="F52" s="123"/>
      <c r="G52" s="123"/>
      <c r="H52" s="123"/>
      <c r="I52" s="122"/>
      <c r="J52" s="122"/>
      <c r="K52" s="122"/>
      <c r="L52" s="122"/>
      <c r="M52" s="122"/>
      <c r="N52" s="122"/>
      <c r="O52" s="122"/>
      <c r="P52" s="122"/>
    </row>
    <row r="53" spans="1:16" x14ac:dyDescent="0.2">
      <c r="A53" s="118"/>
      <c r="B53" s="119"/>
      <c r="C53" s="114"/>
      <c r="D53" s="123"/>
      <c r="E53" s="123"/>
      <c r="F53" s="123"/>
      <c r="G53" s="123"/>
      <c r="H53" s="123"/>
      <c r="I53" s="122"/>
      <c r="J53" s="122"/>
      <c r="K53" s="122"/>
      <c r="L53" s="122"/>
      <c r="M53" s="122"/>
      <c r="N53" s="122"/>
      <c r="O53" s="122"/>
      <c r="P53" s="122"/>
    </row>
    <row r="54" spans="1:16" x14ac:dyDescent="0.2">
      <c r="A54" s="118"/>
      <c r="B54" s="119"/>
      <c r="C54" s="114"/>
      <c r="D54" s="123"/>
      <c r="E54" s="123"/>
      <c r="F54" s="123"/>
      <c r="G54" s="123"/>
      <c r="H54" s="123"/>
      <c r="I54" s="122"/>
      <c r="J54" s="122"/>
      <c r="K54" s="122"/>
      <c r="L54" s="122"/>
      <c r="M54" s="122"/>
      <c r="N54" s="122"/>
      <c r="O54" s="122"/>
      <c r="P54" s="122"/>
    </row>
    <row r="55" spans="1:16" x14ac:dyDescent="0.2">
      <c r="A55" s="118"/>
      <c r="B55" s="119"/>
      <c r="C55" s="114"/>
      <c r="D55" s="123"/>
      <c r="E55" s="123"/>
      <c r="F55" s="123"/>
      <c r="G55" s="123"/>
      <c r="H55" s="123"/>
      <c r="I55" s="122"/>
      <c r="J55" s="122"/>
      <c r="K55" s="122"/>
      <c r="L55" s="122"/>
      <c r="M55" s="122"/>
      <c r="N55" s="122"/>
      <c r="O55" s="122"/>
      <c r="P55" s="122"/>
    </row>
    <row r="56" spans="1:16" x14ac:dyDescent="0.2">
      <c r="A56" s="118"/>
      <c r="B56" s="119"/>
      <c r="C56" s="114"/>
      <c r="D56" s="123"/>
      <c r="E56" s="123"/>
      <c r="F56" s="123"/>
      <c r="G56" s="123"/>
      <c r="H56" s="123"/>
      <c r="I56" s="122"/>
      <c r="J56" s="122"/>
      <c r="K56" s="122"/>
      <c r="L56" s="122"/>
      <c r="M56" s="122"/>
      <c r="N56" s="122"/>
      <c r="O56" s="122"/>
      <c r="P56" s="122"/>
    </row>
    <row r="57" spans="1:16" x14ac:dyDescent="0.2">
      <c r="A57" s="118"/>
      <c r="B57" s="119"/>
      <c r="C57" s="114"/>
      <c r="D57" s="123"/>
      <c r="E57" s="123"/>
      <c r="F57" s="123"/>
      <c r="G57" s="123"/>
      <c r="H57" s="123"/>
      <c r="I57" s="122"/>
      <c r="J57" s="122"/>
      <c r="K57" s="122"/>
      <c r="L57" s="122"/>
      <c r="M57" s="122"/>
      <c r="N57" s="122"/>
      <c r="O57" s="122"/>
      <c r="P57" s="122"/>
    </row>
    <row r="58" spans="1:16" x14ac:dyDescent="0.2">
      <c r="A58" s="118"/>
      <c r="B58" s="119"/>
      <c r="C58" s="114"/>
      <c r="D58" s="123"/>
      <c r="E58" s="123"/>
      <c r="F58" s="123"/>
      <c r="G58" s="123"/>
      <c r="H58" s="123"/>
      <c r="I58" s="122"/>
      <c r="J58" s="122"/>
      <c r="K58" s="122"/>
      <c r="L58" s="122"/>
      <c r="M58" s="122"/>
      <c r="N58" s="122"/>
      <c r="O58" s="122"/>
      <c r="P58" s="122"/>
    </row>
    <row r="59" spans="1:16" x14ac:dyDescent="0.2">
      <c r="A59" s="118"/>
      <c r="B59" s="119"/>
      <c r="C59" s="114"/>
      <c r="D59" s="123"/>
      <c r="E59" s="123"/>
      <c r="F59" s="123"/>
      <c r="G59" s="123"/>
      <c r="H59" s="123"/>
      <c r="I59" s="122"/>
      <c r="J59" s="122"/>
      <c r="K59" s="122"/>
      <c r="L59" s="122"/>
      <c r="M59" s="122"/>
      <c r="N59" s="122"/>
      <c r="O59" s="122"/>
      <c r="P59" s="122"/>
    </row>
    <row r="60" spans="1:16" x14ac:dyDescent="0.2">
      <c r="A60" s="118"/>
      <c r="B60" s="119"/>
      <c r="C60" s="114"/>
      <c r="D60" s="123"/>
      <c r="E60" s="123"/>
      <c r="F60" s="123"/>
      <c r="G60" s="123"/>
      <c r="H60" s="123"/>
      <c r="I60" s="122"/>
      <c r="J60" s="122"/>
      <c r="K60" s="122"/>
      <c r="L60" s="122"/>
      <c r="M60" s="122"/>
      <c r="N60" s="122"/>
      <c r="O60" s="122"/>
      <c r="P60" s="122"/>
    </row>
    <row r="61" spans="1:16" x14ac:dyDescent="0.2">
      <c r="A61" s="118"/>
      <c r="B61" s="119"/>
      <c r="C61" s="114"/>
      <c r="D61" s="123"/>
      <c r="E61" s="123"/>
      <c r="F61" s="123"/>
      <c r="G61" s="123"/>
      <c r="H61" s="123"/>
      <c r="I61" s="122"/>
      <c r="J61" s="122"/>
      <c r="K61" s="122"/>
      <c r="L61" s="122"/>
      <c r="M61" s="122"/>
      <c r="N61" s="122"/>
      <c r="O61" s="122"/>
      <c r="P61" s="122"/>
    </row>
    <row r="62" spans="1:16" x14ac:dyDescent="0.2">
      <c r="A62" s="118"/>
      <c r="B62" s="119"/>
      <c r="C62" s="114"/>
      <c r="D62" s="123"/>
      <c r="E62" s="123"/>
      <c r="F62" s="123"/>
      <c r="G62" s="123"/>
      <c r="H62" s="123"/>
      <c r="I62" s="122"/>
      <c r="J62" s="122"/>
      <c r="K62" s="122"/>
      <c r="L62" s="122"/>
      <c r="M62" s="122"/>
      <c r="N62" s="122"/>
      <c r="O62" s="122"/>
      <c r="P62" s="122"/>
    </row>
    <row r="63" spans="1:16" x14ac:dyDescent="0.2">
      <c r="A63" s="118"/>
      <c r="B63" s="119"/>
      <c r="C63" s="114"/>
      <c r="D63" s="123"/>
      <c r="E63" s="123"/>
      <c r="F63" s="123"/>
      <c r="G63" s="123"/>
      <c r="H63" s="123"/>
      <c r="I63" s="122"/>
      <c r="J63" s="122"/>
      <c r="K63" s="122"/>
      <c r="L63" s="122"/>
      <c r="M63" s="122"/>
      <c r="N63" s="122"/>
      <c r="O63" s="122"/>
      <c r="P63" s="122"/>
    </row>
    <row r="64" spans="1:16" x14ac:dyDescent="0.2">
      <c r="A64" s="118"/>
      <c r="B64" s="119"/>
      <c r="C64" s="114"/>
      <c r="D64" s="123"/>
      <c r="E64" s="123"/>
      <c r="F64" s="123"/>
      <c r="G64" s="123"/>
      <c r="H64" s="123"/>
      <c r="I64" s="122"/>
      <c r="J64" s="122"/>
      <c r="K64" s="122"/>
      <c r="L64" s="122"/>
      <c r="M64" s="122"/>
      <c r="N64" s="122"/>
      <c r="O64" s="122"/>
      <c r="P64" s="122"/>
    </row>
    <row r="65" spans="1:16" x14ac:dyDescent="0.2">
      <c r="A65" s="118"/>
      <c r="B65" s="119"/>
      <c r="C65" s="114"/>
      <c r="D65" s="123"/>
      <c r="E65" s="123"/>
      <c r="F65" s="123"/>
      <c r="G65" s="123"/>
      <c r="H65" s="123"/>
      <c r="I65" s="122"/>
      <c r="J65" s="122"/>
      <c r="K65" s="122"/>
      <c r="L65" s="122"/>
      <c r="M65" s="122"/>
      <c r="N65" s="122"/>
      <c r="O65" s="122"/>
      <c r="P65" s="122"/>
    </row>
    <row r="66" spans="1:16" x14ac:dyDescent="0.2">
      <c r="A66" s="118"/>
      <c r="B66" s="119"/>
      <c r="C66" s="114"/>
      <c r="D66" s="123"/>
      <c r="E66" s="123"/>
      <c r="F66" s="123"/>
      <c r="G66" s="123"/>
      <c r="H66" s="123"/>
      <c r="I66" s="122"/>
      <c r="J66" s="122"/>
      <c r="K66" s="122"/>
      <c r="L66" s="122"/>
      <c r="M66" s="122"/>
      <c r="N66" s="122"/>
      <c r="O66" s="122"/>
      <c r="P66" s="122"/>
    </row>
    <row r="67" spans="1:16" x14ac:dyDescent="0.2">
      <c r="A67" s="118"/>
      <c r="B67" s="119"/>
      <c r="C67" s="114"/>
      <c r="D67" s="123"/>
      <c r="E67" s="123"/>
      <c r="F67" s="123"/>
      <c r="G67" s="123"/>
      <c r="H67" s="123"/>
      <c r="I67" s="122"/>
      <c r="J67" s="122"/>
      <c r="K67" s="122"/>
      <c r="L67" s="122"/>
      <c r="M67" s="122"/>
      <c r="N67" s="122"/>
      <c r="O67" s="122"/>
      <c r="P67" s="122"/>
    </row>
    <row r="68" spans="1:16" x14ac:dyDescent="0.2">
      <c r="A68" s="118"/>
      <c r="B68" s="119"/>
      <c r="C68" s="114"/>
      <c r="D68" s="123"/>
      <c r="E68" s="123"/>
      <c r="F68" s="123"/>
      <c r="G68" s="123"/>
      <c r="H68" s="123"/>
      <c r="I68" s="122"/>
      <c r="J68" s="122"/>
      <c r="K68" s="122"/>
      <c r="L68" s="122"/>
      <c r="M68" s="122"/>
      <c r="N68" s="122"/>
      <c r="O68" s="122"/>
      <c r="P68" s="122"/>
    </row>
    <row r="69" spans="1:16" x14ac:dyDescent="0.2">
      <c r="A69" s="118"/>
      <c r="B69" s="119"/>
      <c r="C69" s="114"/>
      <c r="D69" s="123"/>
      <c r="E69" s="123"/>
      <c r="F69" s="123"/>
      <c r="G69" s="123"/>
      <c r="H69" s="123"/>
      <c r="I69" s="122"/>
      <c r="J69" s="122"/>
      <c r="K69" s="122"/>
      <c r="L69" s="122"/>
      <c r="M69" s="122"/>
      <c r="N69" s="122"/>
      <c r="O69" s="122"/>
      <c r="P69" s="122"/>
    </row>
    <row r="70" spans="1:16" x14ac:dyDescent="0.2">
      <c r="A70" s="118"/>
      <c r="B70" s="119"/>
      <c r="C70" s="114"/>
      <c r="D70" s="123"/>
      <c r="E70" s="123"/>
      <c r="F70" s="123"/>
      <c r="G70" s="123"/>
      <c r="H70" s="123"/>
      <c r="I70" s="122"/>
      <c r="J70" s="122"/>
      <c r="K70" s="122"/>
      <c r="L70" s="122"/>
      <c r="M70" s="122"/>
      <c r="N70" s="122"/>
      <c r="O70" s="122"/>
      <c r="P70" s="122"/>
    </row>
    <row r="71" spans="1:16" x14ac:dyDescent="0.2">
      <c r="A71" s="118"/>
      <c r="B71" s="119"/>
      <c r="C71" s="114"/>
      <c r="D71" s="123"/>
      <c r="E71" s="123"/>
      <c r="F71" s="123"/>
      <c r="G71" s="123"/>
      <c r="H71" s="123"/>
      <c r="I71" s="122"/>
      <c r="J71" s="122"/>
      <c r="K71" s="122"/>
      <c r="L71" s="122"/>
      <c r="M71" s="122"/>
      <c r="N71" s="122"/>
      <c r="O71" s="122"/>
      <c r="P71" s="122"/>
    </row>
    <row r="72" spans="1:16" x14ac:dyDescent="0.2">
      <c r="A72" s="118"/>
      <c r="B72" s="119"/>
      <c r="C72" s="114"/>
      <c r="D72" s="123"/>
      <c r="E72" s="123"/>
      <c r="F72" s="123"/>
      <c r="G72" s="123"/>
      <c r="H72" s="123"/>
      <c r="I72" s="122"/>
      <c r="J72" s="122"/>
      <c r="K72" s="122"/>
      <c r="L72" s="122"/>
      <c r="M72" s="122"/>
      <c r="N72" s="122"/>
      <c r="O72" s="122"/>
      <c r="P72" s="122"/>
    </row>
    <row r="73" spans="1:16" x14ac:dyDescent="0.2">
      <c r="A73" s="118"/>
      <c r="B73" s="119"/>
      <c r="C73" s="114"/>
      <c r="D73" s="123"/>
      <c r="E73" s="123"/>
      <c r="F73" s="123"/>
      <c r="G73" s="123"/>
      <c r="H73" s="123"/>
      <c r="I73" s="122"/>
      <c r="J73" s="122"/>
      <c r="K73" s="122"/>
      <c r="L73" s="122"/>
      <c r="M73" s="122"/>
      <c r="N73" s="122"/>
      <c r="O73" s="122"/>
      <c r="P73" s="122"/>
    </row>
    <row r="74" spans="1:16" x14ac:dyDescent="0.2">
      <c r="A74" s="118"/>
      <c r="B74" s="119"/>
      <c r="C74" s="114"/>
      <c r="D74" s="123"/>
      <c r="E74" s="123"/>
      <c r="F74" s="123"/>
      <c r="G74" s="123"/>
      <c r="H74" s="123"/>
      <c r="I74" s="122"/>
      <c r="J74" s="122"/>
      <c r="K74" s="122"/>
      <c r="L74" s="122"/>
      <c r="M74" s="122"/>
      <c r="N74" s="122"/>
      <c r="O74" s="122"/>
      <c r="P74" s="122"/>
    </row>
    <row r="75" spans="1:16" x14ac:dyDescent="0.2">
      <c r="A75" s="118"/>
      <c r="B75" s="119"/>
      <c r="C75" s="114"/>
      <c r="D75" s="123"/>
      <c r="E75" s="123"/>
      <c r="F75" s="123"/>
      <c r="G75" s="123"/>
      <c r="H75" s="123"/>
      <c r="I75" s="122"/>
      <c r="J75" s="122"/>
      <c r="K75" s="122"/>
      <c r="L75" s="122"/>
      <c r="M75" s="122"/>
      <c r="N75" s="122"/>
      <c r="O75" s="122"/>
      <c r="P75" s="122"/>
    </row>
    <row r="76" spans="1:16" x14ac:dyDescent="0.2">
      <c r="A76" s="118"/>
      <c r="B76" s="119"/>
      <c r="C76" s="114"/>
      <c r="D76" s="123"/>
      <c r="E76" s="123"/>
      <c r="F76" s="123"/>
      <c r="G76" s="123"/>
      <c r="H76" s="123"/>
      <c r="I76" s="122"/>
      <c r="J76" s="122"/>
      <c r="K76" s="122"/>
      <c r="L76" s="122"/>
      <c r="M76" s="122"/>
      <c r="N76" s="122"/>
      <c r="O76" s="122"/>
      <c r="P76" s="122"/>
    </row>
    <row r="77" spans="1:16" x14ac:dyDescent="0.2">
      <c r="A77" s="118"/>
      <c r="B77" s="119"/>
      <c r="C77" s="114"/>
      <c r="D77" s="123"/>
      <c r="E77" s="123"/>
      <c r="F77" s="123"/>
      <c r="G77" s="123"/>
      <c r="H77" s="123"/>
      <c r="I77" s="122"/>
      <c r="J77" s="122"/>
      <c r="K77" s="122"/>
      <c r="L77" s="122"/>
      <c r="M77" s="122"/>
      <c r="N77" s="122"/>
      <c r="O77" s="122"/>
      <c r="P77" s="122"/>
    </row>
    <row r="78" spans="1:16" x14ac:dyDescent="0.2">
      <c r="A78" s="118"/>
      <c r="B78" s="119"/>
      <c r="C78" s="114"/>
      <c r="D78" s="123"/>
      <c r="E78" s="123"/>
      <c r="F78" s="123"/>
      <c r="G78" s="123"/>
      <c r="H78" s="123"/>
      <c r="I78" s="122"/>
      <c r="J78" s="122"/>
      <c r="K78" s="122"/>
      <c r="L78" s="122"/>
      <c r="M78" s="122"/>
      <c r="N78" s="122"/>
      <c r="O78" s="122"/>
      <c r="P78" s="122"/>
    </row>
    <row r="79" spans="1:16" x14ac:dyDescent="0.2">
      <c r="A79" s="118"/>
      <c r="B79" s="119"/>
      <c r="C79" s="114"/>
      <c r="D79" s="123"/>
      <c r="E79" s="123"/>
      <c r="F79" s="123"/>
      <c r="G79" s="123"/>
      <c r="H79" s="123"/>
      <c r="I79" s="122"/>
      <c r="J79" s="122"/>
      <c r="K79" s="122"/>
      <c r="L79" s="122"/>
      <c r="M79" s="122"/>
      <c r="N79" s="122"/>
      <c r="O79" s="122"/>
      <c r="P79" s="122"/>
    </row>
    <row r="80" spans="1:16" x14ac:dyDescent="0.2">
      <c r="A80" s="118"/>
      <c r="B80" s="119"/>
      <c r="C80" s="114"/>
      <c r="D80" s="123"/>
      <c r="E80" s="123"/>
      <c r="F80" s="123"/>
      <c r="G80" s="123"/>
      <c r="H80" s="123"/>
      <c r="I80" s="122"/>
      <c r="J80" s="122"/>
      <c r="K80" s="122"/>
      <c r="L80" s="122"/>
      <c r="M80" s="122"/>
      <c r="N80" s="122"/>
      <c r="O80" s="122"/>
      <c r="P80" s="122"/>
    </row>
    <row r="81" spans="1:16" x14ac:dyDescent="0.2">
      <c r="A81" s="118"/>
      <c r="B81" s="119"/>
      <c r="C81" s="114"/>
      <c r="D81" s="123"/>
      <c r="E81" s="123"/>
      <c r="F81" s="123"/>
      <c r="G81" s="123"/>
      <c r="H81" s="123"/>
      <c r="I81" s="122"/>
      <c r="J81" s="122"/>
      <c r="K81" s="122"/>
      <c r="L81" s="122"/>
      <c r="M81" s="122"/>
      <c r="N81" s="122"/>
      <c r="O81" s="122"/>
      <c r="P81" s="122"/>
    </row>
    <row r="82" spans="1:16" x14ac:dyDescent="0.2">
      <c r="A82" s="118"/>
      <c r="B82" s="119"/>
      <c r="C82" s="114"/>
      <c r="D82" s="123"/>
      <c r="E82" s="123"/>
      <c r="F82" s="123"/>
      <c r="G82" s="123"/>
      <c r="H82" s="123"/>
      <c r="I82" s="122"/>
      <c r="J82" s="122"/>
      <c r="K82" s="122"/>
      <c r="L82" s="122"/>
      <c r="M82" s="122"/>
      <c r="N82" s="122"/>
      <c r="O82" s="122"/>
      <c r="P82" s="122"/>
    </row>
    <row r="83" spans="1:16" x14ac:dyDescent="0.2">
      <c r="A83" s="118"/>
      <c r="B83" s="119"/>
      <c r="C83" s="114"/>
      <c r="D83" s="123"/>
      <c r="E83" s="123"/>
      <c r="F83" s="123"/>
      <c r="G83" s="123"/>
      <c r="H83" s="123"/>
      <c r="I83" s="122"/>
      <c r="J83" s="122"/>
      <c r="K83" s="122"/>
      <c r="L83" s="122"/>
      <c r="M83" s="122"/>
      <c r="N83" s="122"/>
      <c r="O83" s="122"/>
      <c r="P83" s="122"/>
    </row>
    <row r="84" spans="1:16" x14ac:dyDescent="0.2">
      <c r="A84" s="118"/>
      <c r="B84" s="119"/>
      <c r="C84" s="114"/>
      <c r="D84" s="123"/>
      <c r="E84" s="123"/>
      <c r="F84" s="123"/>
      <c r="G84" s="123"/>
      <c r="H84" s="123"/>
      <c r="I84" s="122"/>
      <c r="J84" s="122"/>
      <c r="K84" s="122"/>
      <c r="L84" s="122"/>
      <c r="M84" s="122"/>
      <c r="N84" s="122"/>
      <c r="O84" s="122"/>
      <c r="P84" s="122"/>
    </row>
    <row r="85" spans="1:16" x14ac:dyDescent="0.2">
      <c r="A85" s="118"/>
      <c r="B85" s="119"/>
      <c r="C85" s="114"/>
      <c r="D85" s="123"/>
      <c r="E85" s="123"/>
      <c r="F85" s="123"/>
      <c r="G85" s="123"/>
      <c r="H85" s="123"/>
      <c r="I85" s="122"/>
      <c r="J85" s="122"/>
      <c r="K85" s="122"/>
      <c r="L85" s="122"/>
      <c r="M85" s="122"/>
      <c r="N85" s="122"/>
      <c r="O85" s="122"/>
      <c r="P85" s="122"/>
    </row>
    <row r="86" spans="1:16" x14ac:dyDescent="0.2">
      <c r="A86" s="118"/>
      <c r="B86" s="119"/>
      <c r="C86" s="114"/>
      <c r="D86" s="123"/>
      <c r="E86" s="123"/>
      <c r="F86" s="123"/>
      <c r="G86" s="123"/>
      <c r="H86" s="123"/>
      <c r="I86" s="122"/>
      <c r="J86" s="122"/>
      <c r="K86" s="122"/>
      <c r="L86" s="122"/>
      <c r="M86" s="122"/>
      <c r="N86" s="122"/>
      <c r="O86" s="122"/>
      <c r="P86" s="122"/>
    </row>
    <row r="87" spans="1:16" x14ac:dyDescent="0.2">
      <c r="A87" s="118"/>
      <c r="B87" s="119"/>
      <c r="C87" s="114"/>
      <c r="D87" s="123"/>
      <c r="E87" s="123"/>
      <c r="F87" s="123"/>
      <c r="G87" s="123"/>
      <c r="H87" s="123"/>
      <c r="I87" s="122"/>
      <c r="J87" s="122"/>
      <c r="K87" s="122"/>
      <c r="L87" s="122"/>
      <c r="M87" s="122"/>
      <c r="N87" s="122"/>
      <c r="O87" s="122"/>
      <c r="P87" s="122"/>
    </row>
    <row r="88" spans="1:16" x14ac:dyDescent="0.2">
      <c r="A88" s="118"/>
      <c r="B88" s="119"/>
      <c r="C88" s="114"/>
      <c r="D88" s="123"/>
      <c r="E88" s="123"/>
      <c r="F88" s="123"/>
      <c r="G88" s="123"/>
      <c r="H88" s="123"/>
      <c r="I88" s="122"/>
      <c r="J88" s="122"/>
      <c r="K88" s="122"/>
      <c r="L88" s="122"/>
      <c r="M88" s="122"/>
      <c r="N88" s="122"/>
      <c r="O88" s="122"/>
      <c r="P88" s="122"/>
    </row>
    <row r="89" spans="1:16" x14ac:dyDescent="0.2">
      <c r="A89" s="118"/>
      <c r="B89" s="119"/>
      <c r="C89" s="114"/>
      <c r="D89" s="123"/>
      <c r="E89" s="123"/>
      <c r="F89" s="123"/>
      <c r="G89" s="123"/>
      <c r="H89" s="123"/>
      <c r="I89" s="122"/>
      <c r="J89" s="122"/>
      <c r="K89" s="122"/>
      <c r="L89" s="122"/>
      <c r="M89" s="122"/>
      <c r="N89" s="122"/>
      <c r="O89" s="122"/>
      <c r="P89" s="122"/>
    </row>
    <row r="90" spans="1:16" x14ac:dyDescent="0.2">
      <c r="A90" s="118"/>
      <c r="B90" s="119"/>
      <c r="C90" s="114"/>
      <c r="D90" s="123"/>
      <c r="E90" s="123"/>
      <c r="F90" s="123"/>
      <c r="G90" s="123"/>
      <c r="H90" s="123"/>
      <c r="I90" s="122"/>
      <c r="J90" s="122"/>
      <c r="K90" s="122"/>
      <c r="L90" s="122"/>
      <c r="M90" s="122"/>
      <c r="N90" s="122"/>
      <c r="O90" s="122"/>
      <c r="P90" s="122"/>
    </row>
    <row r="91" spans="1:16" x14ac:dyDescent="0.2">
      <c r="A91" s="118"/>
      <c r="B91" s="119"/>
      <c r="C91" s="114"/>
      <c r="D91" s="123"/>
      <c r="E91" s="123"/>
      <c r="F91" s="123"/>
      <c r="G91" s="123"/>
      <c r="H91" s="123"/>
      <c r="I91" s="122"/>
      <c r="J91" s="122"/>
      <c r="K91" s="122"/>
      <c r="L91" s="122"/>
      <c r="M91" s="122"/>
      <c r="N91" s="122"/>
      <c r="O91" s="122"/>
      <c r="P91" s="122"/>
    </row>
    <row r="92" spans="1:16" x14ac:dyDescent="0.2">
      <c r="A92" s="118"/>
      <c r="B92" s="119"/>
      <c r="C92" s="114"/>
      <c r="D92" s="123"/>
      <c r="E92" s="123"/>
      <c r="F92" s="123"/>
      <c r="G92" s="123"/>
      <c r="H92" s="123"/>
      <c r="I92" s="122"/>
      <c r="J92" s="122"/>
      <c r="K92" s="122"/>
      <c r="L92" s="122"/>
      <c r="M92" s="122"/>
      <c r="N92" s="122"/>
      <c r="O92" s="122"/>
      <c r="P92" s="122"/>
    </row>
    <row r="93" spans="1:16" x14ac:dyDescent="0.2">
      <c r="A93" s="118"/>
      <c r="B93" s="119"/>
      <c r="C93" s="114"/>
      <c r="D93" s="123"/>
      <c r="E93" s="123"/>
      <c r="F93" s="123"/>
      <c r="G93" s="123"/>
      <c r="H93" s="123"/>
      <c r="I93" s="122"/>
      <c r="J93" s="122"/>
      <c r="K93" s="122"/>
      <c r="L93" s="122"/>
      <c r="M93" s="122"/>
      <c r="N93" s="122"/>
      <c r="O93" s="122"/>
      <c r="P93" s="122"/>
    </row>
    <row r="94" spans="1:16" x14ac:dyDescent="0.2">
      <c r="A94" s="118"/>
      <c r="B94" s="119"/>
      <c r="C94" s="114"/>
      <c r="D94" s="123"/>
      <c r="E94" s="123"/>
      <c r="F94" s="123"/>
      <c r="G94" s="123"/>
      <c r="H94" s="123"/>
      <c r="I94" s="122"/>
      <c r="J94" s="122"/>
      <c r="K94" s="122"/>
      <c r="L94" s="122"/>
      <c r="M94" s="122"/>
      <c r="N94" s="122"/>
      <c r="O94" s="122"/>
      <c r="P94" s="122"/>
    </row>
    <row r="95" spans="1:16" x14ac:dyDescent="0.2">
      <c r="A95" s="118"/>
      <c r="B95" s="119"/>
      <c r="C95" s="114"/>
      <c r="D95" s="123"/>
      <c r="E95" s="123"/>
      <c r="F95" s="123"/>
      <c r="G95" s="123"/>
      <c r="H95" s="123"/>
      <c r="I95" s="122"/>
      <c r="J95" s="122"/>
      <c r="K95" s="122"/>
      <c r="L95" s="122"/>
      <c r="M95" s="122"/>
      <c r="N95" s="122"/>
      <c r="O95" s="122"/>
      <c r="P95" s="122"/>
    </row>
    <row r="96" spans="1:16" x14ac:dyDescent="0.2">
      <c r="A96" s="118"/>
      <c r="B96" s="119"/>
      <c r="C96" s="114"/>
      <c r="D96" s="123"/>
      <c r="E96" s="123"/>
      <c r="F96" s="123"/>
      <c r="G96" s="123"/>
      <c r="H96" s="123"/>
      <c r="I96" s="122"/>
      <c r="J96" s="122"/>
      <c r="K96" s="122"/>
      <c r="L96" s="122"/>
      <c r="M96" s="122"/>
      <c r="N96" s="122"/>
      <c r="O96" s="122"/>
      <c r="P96" s="122"/>
    </row>
    <row r="97" spans="1:16" x14ac:dyDescent="0.2">
      <c r="A97" s="118"/>
      <c r="B97" s="119"/>
      <c r="C97" s="114"/>
      <c r="D97" s="123"/>
      <c r="E97" s="123"/>
      <c r="F97" s="123"/>
      <c r="G97" s="123"/>
      <c r="H97" s="123"/>
      <c r="I97" s="122"/>
      <c r="J97" s="122"/>
      <c r="K97" s="122"/>
      <c r="L97" s="122"/>
      <c r="M97" s="122"/>
      <c r="N97" s="122"/>
      <c r="O97" s="122"/>
      <c r="P97" s="122"/>
    </row>
    <row r="98" spans="1:16" x14ac:dyDescent="0.2">
      <c r="A98" s="118"/>
      <c r="B98" s="119"/>
      <c r="C98" s="114"/>
      <c r="D98" s="123"/>
      <c r="E98" s="123"/>
      <c r="F98" s="123"/>
      <c r="G98" s="123"/>
      <c r="H98" s="123"/>
      <c r="I98" s="122"/>
      <c r="J98" s="122"/>
      <c r="K98" s="122"/>
      <c r="L98" s="122"/>
      <c r="M98" s="122"/>
      <c r="N98" s="122"/>
      <c r="O98" s="122"/>
      <c r="P98" s="122"/>
    </row>
    <row r="99" spans="1:16" x14ac:dyDescent="0.2">
      <c r="A99" s="118"/>
      <c r="B99" s="119"/>
      <c r="C99" s="114"/>
      <c r="D99" s="123"/>
      <c r="E99" s="123"/>
      <c r="F99" s="123"/>
      <c r="G99" s="123"/>
      <c r="H99" s="123"/>
      <c r="I99" s="122"/>
      <c r="J99" s="122"/>
      <c r="K99" s="122"/>
      <c r="L99" s="122"/>
      <c r="M99" s="122"/>
      <c r="N99" s="122"/>
      <c r="O99" s="122"/>
      <c r="P99" s="122"/>
    </row>
    <row r="100" spans="1:16" x14ac:dyDescent="0.2">
      <c r="A100" s="120"/>
      <c r="B100" s="121"/>
      <c r="C100" s="115"/>
      <c r="D100" s="123"/>
      <c r="E100" s="123"/>
      <c r="F100" s="123"/>
      <c r="G100" s="123"/>
      <c r="H100" s="123"/>
      <c r="I100" s="122"/>
      <c r="J100" s="122"/>
      <c r="K100" s="122"/>
      <c r="L100" s="122"/>
      <c r="M100" s="122"/>
      <c r="N100" s="122"/>
      <c r="O100" s="122"/>
      <c r="P100" s="122"/>
    </row>
    <row r="101" spans="1:16" x14ac:dyDescent="0.2">
      <c r="A101" s="114"/>
      <c r="B101" s="114"/>
      <c r="C101" s="114"/>
      <c r="D101" s="124"/>
      <c r="E101" s="124"/>
      <c r="F101" s="124"/>
      <c r="G101" s="124"/>
      <c r="H101" s="124"/>
    </row>
  </sheetData>
  <mergeCells count="1">
    <mergeCell ref="A1:H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1000000}">
          <x14:formula1>
            <xm:f>'Answer options'!$A$1:$A$2</xm:f>
          </x14:formula1>
          <xm:sqref>F20:F111 H20:H101 D20:E101</xm:sqref>
        </x14:dataValidation>
        <x14:dataValidation type="list" allowBlank="1" showInputMessage="1" showErrorMessage="1" xr:uid="{00000000-0002-0000-0700-000000000000}">
          <x14:formula1>
            <xm:f>'Answer options'!$B$2:$B$17</xm:f>
          </x14:formula1>
          <xm:sqref>B3:B101 C101</xm:sqref>
        </x14:dataValidation>
        <x14:dataValidation type="list" allowBlank="1" showInputMessage="1" showErrorMessage="1" xr:uid="{00000000-0002-0000-0700-000002000000}">
          <x14:formula1>
            <xm:f>'1. District overview'!$D$2:$AO$2</xm:f>
          </x14:formula1>
          <xm:sqref>A3:A101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68"/>
  <sheetViews>
    <sheetView zoomScale="140" zoomScaleNormal="140" workbookViewId="0">
      <selection activeCell="AH20" sqref="AH20"/>
    </sheetView>
  </sheetViews>
  <sheetFormatPr defaultColWidth="8.7109375" defaultRowHeight="14.25" x14ac:dyDescent="0.2"/>
  <cols>
    <col min="1" max="10" width="8.7109375" style="48"/>
    <col min="11" max="11" width="3.42578125" style="48" customWidth="1"/>
    <col min="12" max="20" width="8.7109375" style="48"/>
    <col min="21" max="21" width="3.42578125" style="48" customWidth="1"/>
    <col min="22" max="16384" width="8.7109375" style="48"/>
  </cols>
  <sheetData>
    <row r="1" spans="2:30" ht="15" thickBot="1" x14ac:dyDescent="0.25"/>
    <row r="2" spans="2:30" x14ac:dyDescent="0.2">
      <c r="B2" s="160" t="s">
        <v>137</v>
      </c>
      <c r="C2" s="161"/>
      <c r="D2" s="161"/>
      <c r="E2" s="161"/>
      <c r="F2" s="161"/>
      <c r="G2" s="161"/>
      <c r="H2" s="161"/>
      <c r="I2" s="161"/>
      <c r="J2" s="162"/>
      <c r="L2" s="160" t="s">
        <v>138</v>
      </c>
      <c r="M2" s="161"/>
      <c r="N2" s="161"/>
      <c r="O2" s="161"/>
      <c r="P2" s="161"/>
      <c r="Q2" s="161"/>
      <c r="R2" s="161"/>
      <c r="S2" s="161"/>
      <c r="T2" s="162"/>
      <c r="V2" s="160" t="s">
        <v>139</v>
      </c>
      <c r="W2" s="161"/>
      <c r="X2" s="161"/>
      <c r="Y2" s="161"/>
      <c r="Z2" s="161"/>
      <c r="AA2" s="161"/>
      <c r="AB2" s="161"/>
      <c r="AC2" s="161"/>
      <c r="AD2" s="162"/>
    </row>
    <row r="3" spans="2:30" x14ac:dyDescent="0.2">
      <c r="B3" s="163"/>
      <c r="C3" s="164"/>
      <c r="D3" s="164"/>
      <c r="E3" s="164"/>
      <c r="F3" s="164"/>
      <c r="G3" s="164"/>
      <c r="H3" s="164"/>
      <c r="I3" s="164"/>
      <c r="J3" s="165"/>
      <c r="L3" s="163"/>
      <c r="M3" s="164"/>
      <c r="N3" s="164"/>
      <c r="O3" s="164"/>
      <c r="P3" s="164"/>
      <c r="Q3" s="164"/>
      <c r="R3" s="164"/>
      <c r="S3" s="164"/>
      <c r="T3" s="165"/>
      <c r="V3" s="163"/>
      <c r="W3" s="164"/>
      <c r="X3" s="164"/>
      <c r="Y3" s="164"/>
      <c r="Z3" s="164"/>
      <c r="AA3" s="164"/>
      <c r="AB3" s="164"/>
      <c r="AC3" s="164"/>
      <c r="AD3" s="165"/>
    </row>
    <row r="4" spans="2:30" x14ac:dyDescent="0.2">
      <c r="B4" s="163"/>
      <c r="C4" s="164"/>
      <c r="D4" s="164"/>
      <c r="E4" s="164"/>
      <c r="F4" s="164"/>
      <c r="G4" s="164"/>
      <c r="H4" s="164"/>
      <c r="I4" s="164"/>
      <c r="J4" s="165"/>
      <c r="L4" s="163"/>
      <c r="M4" s="164"/>
      <c r="N4" s="164"/>
      <c r="O4" s="164"/>
      <c r="P4" s="164"/>
      <c r="Q4" s="164"/>
      <c r="R4" s="164"/>
      <c r="S4" s="164"/>
      <c r="T4" s="165"/>
      <c r="V4" s="163"/>
      <c r="W4" s="164"/>
      <c r="X4" s="164"/>
      <c r="Y4" s="164"/>
      <c r="Z4" s="164"/>
      <c r="AA4" s="164"/>
      <c r="AB4" s="164"/>
      <c r="AC4" s="164"/>
      <c r="AD4" s="165"/>
    </row>
    <row r="5" spans="2:30" x14ac:dyDescent="0.2">
      <c r="B5" s="163"/>
      <c r="C5" s="164"/>
      <c r="D5" s="164"/>
      <c r="E5" s="164"/>
      <c r="F5" s="164"/>
      <c r="G5" s="164"/>
      <c r="H5" s="164"/>
      <c r="I5" s="164"/>
      <c r="J5" s="165"/>
      <c r="L5" s="163"/>
      <c r="M5" s="164"/>
      <c r="N5" s="164"/>
      <c r="O5" s="164"/>
      <c r="P5" s="164"/>
      <c r="Q5" s="164"/>
      <c r="R5" s="164"/>
      <c r="S5" s="164"/>
      <c r="T5" s="165"/>
      <c r="V5" s="163"/>
      <c r="W5" s="164"/>
      <c r="X5" s="164"/>
      <c r="Y5" s="164"/>
      <c r="Z5" s="164"/>
      <c r="AA5" s="164"/>
      <c r="AB5" s="164"/>
      <c r="AC5" s="164"/>
      <c r="AD5" s="165"/>
    </row>
    <row r="6" spans="2:30" x14ac:dyDescent="0.2">
      <c r="B6" s="163"/>
      <c r="C6" s="164"/>
      <c r="D6" s="164"/>
      <c r="E6" s="164"/>
      <c r="F6" s="164"/>
      <c r="G6" s="164"/>
      <c r="H6" s="164"/>
      <c r="I6" s="164"/>
      <c r="J6" s="165"/>
      <c r="L6" s="163"/>
      <c r="M6" s="164"/>
      <c r="N6" s="164"/>
      <c r="O6" s="164"/>
      <c r="P6" s="164"/>
      <c r="Q6" s="164"/>
      <c r="R6" s="164"/>
      <c r="S6" s="164"/>
      <c r="T6" s="165"/>
      <c r="V6" s="163"/>
      <c r="W6" s="164"/>
      <c r="X6" s="164"/>
      <c r="Y6" s="164"/>
      <c r="Z6" s="164"/>
      <c r="AA6" s="164"/>
      <c r="AB6" s="164"/>
      <c r="AC6" s="164"/>
      <c r="AD6" s="165"/>
    </row>
    <row r="7" spans="2:30" x14ac:dyDescent="0.2">
      <c r="B7" s="163"/>
      <c r="C7" s="164"/>
      <c r="D7" s="164"/>
      <c r="E7" s="164"/>
      <c r="F7" s="164"/>
      <c r="G7" s="164"/>
      <c r="H7" s="164"/>
      <c r="I7" s="164"/>
      <c r="J7" s="165"/>
      <c r="L7" s="163"/>
      <c r="M7" s="164"/>
      <c r="N7" s="164"/>
      <c r="O7" s="164"/>
      <c r="P7" s="164"/>
      <c r="Q7" s="164"/>
      <c r="R7" s="164"/>
      <c r="S7" s="164"/>
      <c r="T7" s="165"/>
      <c r="V7" s="163"/>
      <c r="W7" s="164"/>
      <c r="X7" s="164"/>
      <c r="Y7" s="164"/>
      <c r="Z7" s="164"/>
      <c r="AA7" s="164"/>
      <c r="AB7" s="164"/>
      <c r="AC7" s="164"/>
      <c r="AD7" s="165"/>
    </row>
    <row r="8" spans="2:30" x14ac:dyDescent="0.2">
      <c r="B8" s="163"/>
      <c r="C8" s="164"/>
      <c r="D8" s="164"/>
      <c r="E8" s="164"/>
      <c r="F8" s="164"/>
      <c r="G8" s="164"/>
      <c r="H8" s="164"/>
      <c r="I8" s="164"/>
      <c r="J8" s="165"/>
      <c r="L8" s="163"/>
      <c r="M8" s="164"/>
      <c r="N8" s="164"/>
      <c r="O8" s="164"/>
      <c r="P8" s="164"/>
      <c r="Q8" s="164"/>
      <c r="R8" s="164"/>
      <c r="S8" s="164"/>
      <c r="T8" s="165"/>
      <c r="V8" s="163"/>
      <c r="W8" s="164"/>
      <c r="X8" s="164"/>
      <c r="Y8" s="164"/>
      <c r="Z8" s="164"/>
      <c r="AA8" s="164"/>
      <c r="AB8" s="164"/>
      <c r="AC8" s="164"/>
      <c r="AD8" s="165"/>
    </row>
    <row r="9" spans="2:30" x14ac:dyDescent="0.2">
      <c r="B9" s="163"/>
      <c r="C9" s="164"/>
      <c r="D9" s="164"/>
      <c r="E9" s="164"/>
      <c r="F9" s="164"/>
      <c r="G9" s="164"/>
      <c r="H9" s="164"/>
      <c r="I9" s="164"/>
      <c r="J9" s="165"/>
      <c r="L9" s="163"/>
      <c r="M9" s="164"/>
      <c r="N9" s="164"/>
      <c r="O9" s="164"/>
      <c r="P9" s="164"/>
      <c r="Q9" s="164"/>
      <c r="R9" s="164"/>
      <c r="S9" s="164"/>
      <c r="T9" s="165"/>
      <c r="V9" s="163"/>
      <c r="W9" s="164"/>
      <c r="X9" s="164"/>
      <c r="Y9" s="164"/>
      <c r="Z9" s="164"/>
      <c r="AA9" s="164"/>
      <c r="AB9" s="164"/>
      <c r="AC9" s="164"/>
      <c r="AD9" s="165"/>
    </row>
    <row r="10" spans="2:30" x14ac:dyDescent="0.2">
      <c r="B10" s="163"/>
      <c r="C10" s="164"/>
      <c r="D10" s="164"/>
      <c r="E10" s="164"/>
      <c r="F10" s="164"/>
      <c r="G10" s="164"/>
      <c r="H10" s="164"/>
      <c r="I10" s="164"/>
      <c r="J10" s="165"/>
      <c r="L10" s="163"/>
      <c r="M10" s="164"/>
      <c r="N10" s="164"/>
      <c r="O10" s="164"/>
      <c r="P10" s="164"/>
      <c r="Q10" s="164"/>
      <c r="R10" s="164"/>
      <c r="S10" s="164"/>
      <c r="T10" s="165"/>
      <c r="V10" s="163"/>
      <c r="W10" s="164"/>
      <c r="X10" s="164"/>
      <c r="Y10" s="164"/>
      <c r="Z10" s="164"/>
      <c r="AA10" s="164"/>
      <c r="AB10" s="164"/>
      <c r="AC10" s="164"/>
      <c r="AD10" s="165"/>
    </row>
    <row r="11" spans="2:30" x14ac:dyDescent="0.2">
      <c r="B11" s="163"/>
      <c r="C11" s="164"/>
      <c r="D11" s="164"/>
      <c r="E11" s="164"/>
      <c r="F11" s="164"/>
      <c r="G11" s="164"/>
      <c r="H11" s="164"/>
      <c r="I11" s="164"/>
      <c r="J11" s="165"/>
      <c r="L11" s="163"/>
      <c r="M11" s="164"/>
      <c r="N11" s="164"/>
      <c r="O11" s="164"/>
      <c r="P11" s="164"/>
      <c r="Q11" s="164"/>
      <c r="R11" s="164"/>
      <c r="S11" s="164"/>
      <c r="T11" s="165"/>
      <c r="V11" s="163"/>
      <c r="W11" s="164"/>
      <c r="X11" s="164"/>
      <c r="Y11" s="164"/>
      <c r="Z11" s="164"/>
      <c r="AA11" s="164"/>
      <c r="AB11" s="164"/>
      <c r="AC11" s="164"/>
      <c r="AD11" s="165"/>
    </row>
    <row r="12" spans="2:30" x14ac:dyDescent="0.2">
      <c r="B12" s="163"/>
      <c r="C12" s="164"/>
      <c r="D12" s="164"/>
      <c r="E12" s="164"/>
      <c r="F12" s="164"/>
      <c r="G12" s="164"/>
      <c r="H12" s="164"/>
      <c r="I12" s="164"/>
      <c r="J12" s="165"/>
      <c r="L12" s="163"/>
      <c r="M12" s="164"/>
      <c r="N12" s="164"/>
      <c r="O12" s="164"/>
      <c r="P12" s="164"/>
      <c r="Q12" s="164"/>
      <c r="R12" s="164"/>
      <c r="S12" s="164"/>
      <c r="T12" s="165"/>
      <c r="V12" s="163"/>
      <c r="W12" s="164"/>
      <c r="X12" s="164"/>
      <c r="Y12" s="164"/>
      <c r="Z12" s="164"/>
      <c r="AA12" s="164"/>
      <c r="AB12" s="164"/>
      <c r="AC12" s="164"/>
      <c r="AD12" s="165"/>
    </row>
    <row r="13" spans="2:30" x14ac:dyDescent="0.2">
      <c r="B13" s="163"/>
      <c r="C13" s="164"/>
      <c r="D13" s="164"/>
      <c r="E13" s="164"/>
      <c r="F13" s="164"/>
      <c r="G13" s="164"/>
      <c r="H13" s="164"/>
      <c r="I13" s="164"/>
      <c r="J13" s="165"/>
      <c r="L13" s="163"/>
      <c r="M13" s="164"/>
      <c r="N13" s="164"/>
      <c r="O13" s="164"/>
      <c r="P13" s="164"/>
      <c r="Q13" s="164"/>
      <c r="R13" s="164"/>
      <c r="S13" s="164"/>
      <c r="T13" s="165"/>
      <c r="V13" s="163"/>
      <c r="W13" s="164"/>
      <c r="X13" s="164"/>
      <c r="Y13" s="164"/>
      <c r="Z13" s="164"/>
      <c r="AA13" s="164"/>
      <c r="AB13" s="164"/>
      <c r="AC13" s="164"/>
      <c r="AD13" s="165"/>
    </row>
    <row r="14" spans="2:30" x14ac:dyDescent="0.2">
      <c r="B14" s="163"/>
      <c r="C14" s="164"/>
      <c r="D14" s="164"/>
      <c r="E14" s="164"/>
      <c r="F14" s="164"/>
      <c r="G14" s="164"/>
      <c r="H14" s="164"/>
      <c r="I14" s="164"/>
      <c r="J14" s="165"/>
      <c r="L14" s="163"/>
      <c r="M14" s="164"/>
      <c r="N14" s="164"/>
      <c r="O14" s="164"/>
      <c r="P14" s="164"/>
      <c r="Q14" s="164"/>
      <c r="R14" s="164"/>
      <c r="S14" s="164"/>
      <c r="T14" s="165"/>
      <c r="V14" s="163"/>
      <c r="W14" s="164"/>
      <c r="X14" s="164"/>
      <c r="Y14" s="164"/>
      <c r="Z14" s="164"/>
      <c r="AA14" s="164"/>
      <c r="AB14" s="164"/>
      <c r="AC14" s="164"/>
      <c r="AD14" s="165"/>
    </row>
    <row r="15" spans="2:30" x14ac:dyDescent="0.2">
      <c r="B15" s="163"/>
      <c r="C15" s="164"/>
      <c r="D15" s="164"/>
      <c r="E15" s="164"/>
      <c r="F15" s="164"/>
      <c r="G15" s="164"/>
      <c r="H15" s="164"/>
      <c r="I15" s="164"/>
      <c r="J15" s="165"/>
      <c r="L15" s="163"/>
      <c r="M15" s="164"/>
      <c r="N15" s="164"/>
      <c r="O15" s="164"/>
      <c r="P15" s="164"/>
      <c r="Q15" s="164"/>
      <c r="R15" s="164"/>
      <c r="S15" s="164"/>
      <c r="T15" s="165"/>
      <c r="V15" s="163"/>
      <c r="W15" s="164"/>
      <c r="X15" s="164"/>
      <c r="Y15" s="164"/>
      <c r="Z15" s="164"/>
      <c r="AA15" s="164"/>
      <c r="AB15" s="164"/>
      <c r="AC15" s="164"/>
      <c r="AD15" s="165"/>
    </row>
    <row r="16" spans="2:30" x14ac:dyDescent="0.2">
      <c r="B16" s="163"/>
      <c r="C16" s="164"/>
      <c r="D16" s="164"/>
      <c r="E16" s="164"/>
      <c r="F16" s="164"/>
      <c r="G16" s="164"/>
      <c r="H16" s="164"/>
      <c r="I16" s="164"/>
      <c r="J16" s="165"/>
      <c r="L16" s="163"/>
      <c r="M16" s="164"/>
      <c r="N16" s="164"/>
      <c r="O16" s="164"/>
      <c r="P16" s="164"/>
      <c r="Q16" s="164"/>
      <c r="R16" s="164"/>
      <c r="S16" s="164"/>
      <c r="T16" s="165"/>
      <c r="V16" s="163"/>
      <c r="W16" s="164"/>
      <c r="X16" s="164"/>
      <c r="Y16" s="164"/>
      <c r="Z16" s="164"/>
      <c r="AA16" s="164"/>
      <c r="AB16" s="164"/>
      <c r="AC16" s="164"/>
      <c r="AD16" s="165"/>
    </row>
    <row r="17" spans="2:30" x14ac:dyDescent="0.2">
      <c r="B17" s="163"/>
      <c r="C17" s="164"/>
      <c r="D17" s="164"/>
      <c r="E17" s="164"/>
      <c r="F17" s="164"/>
      <c r="G17" s="164"/>
      <c r="H17" s="164"/>
      <c r="I17" s="164"/>
      <c r="J17" s="165"/>
      <c r="L17" s="163"/>
      <c r="M17" s="164"/>
      <c r="N17" s="164"/>
      <c r="O17" s="164"/>
      <c r="P17" s="164"/>
      <c r="Q17" s="164"/>
      <c r="R17" s="164"/>
      <c r="S17" s="164"/>
      <c r="T17" s="165"/>
      <c r="V17" s="163"/>
      <c r="W17" s="164"/>
      <c r="X17" s="164"/>
      <c r="Y17" s="164"/>
      <c r="Z17" s="164"/>
      <c r="AA17" s="164"/>
      <c r="AB17" s="164"/>
      <c r="AC17" s="164"/>
      <c r="AD17" s="165"/>
    </row>
    <row r="18" spans="2:30" x14ac:dyDescent="0.2">
      <c r="B18" s="163"/>
      <c r="C18" s="164"/>
      <c r="D18" s="164"/>
      <c r="E18" s="164"/>
      <c r="F18" s="164"/>
      <c r="G18" s="164"/>
      <c r="H18" s="164"/>
      <c r="I18" s="164"/>
      <c r="J18" s="165"/>
      <c r="L18" s="163"/>
      <c r="M18" s="164"/>
      <c r="N18" s="164"/>
      <c r="O18" s="164"/>
      <c r="P18" s="164"/>
      <c r="Q18" s="164"/>
      <c r="R18" s="164"/>
      <c r="S18" s="164"/>
      <c r="T18" s="165"/>
      <c r="V18" s="163"/>
      <c r="W18" s="164"/>
      <c r="X18" s="164"/>
      <c r="Y18" s="164"/>
      <c r="Z18" s="164"/>
      <c r="AA18" s="164"/>
      <c r="AB18" s="164"/>
      <c r="AC18" s="164"/>
      <c r="AD18" s="165"/>
    </row>
    <row r="19" spans="2:30" x14ac:dyDescent="0.2">
      <c r="B19" s="163"/>
      <c r="C19" s="164"/>
      <c r="D19" s="164"/>
      <c r="E19" s="164"/>
      <c r="F19" s="164"/>
      <c r="G19" s="164"/>
      <c r="H19" s="164"/>
      <c r="I19" s="164"/>
      <c r="J19" s="165"/>
      <c r="L19" s="163"/>
      <c r="M19" s="164"/>
      <c r="N19" s="164"/>
      <c r="O19" s="164"/>
      <c r="P19" s="164"/>
      <c r="Q19" s="164"/>
      <c r="R19" s="164"/>
      <c r="S19" s="164"/>
      <c r="T19" s="165"/>
      <c r="V19" s="163"/>
      <c r="W19" s="164"/>
      <c r="X19" s="164"/>
      <c r="Y19" s="164"/>
      <c r="Z19" s="164"/>
      <c r="AA19" s="164"/>
      <c r="AB19" s="164"/>
      <c r="AC19" s="164"/>
      <c r="AD19" s="165"/>
    </row>
    <row r="20" spans="2:30" x14ac:dyDescent="0.2">
      <c r="B20" s="163"/>
      <c r="C20" s="164"/>
      <c r="D20" s="164"/>
      <c r="E20" s="164"/>
      <c r="F20" s="164"/>
      <c r="G20" s="164"/>
      <c r="H20" s="164"/>
      <c r="I20" s="164"/>
      <c r="J20" s="165"/>
      <c r="L20" s="163"/>
      <c r="M20" s="164"/>
      <c r="N20" s="164"/>
      <c r="O20" s="164"/>
      <c r="P20" s="164"/>
      <c r="Q20" s="164"/>
      <c r="R20" s="164"/>
      <c r="S20" s="164"/>
      <c r="T20" s="165"/>
      <c r="V20" s="163"/>
      <c r="W20" s="164"/>
      <c r="X20" s="164"/>
      <c r="Y20" s="164"/>
      <c r="Z20" s="164"/>
      <c r="AA20" s="164"/>
      <c r="AB20" s="164"/>
      <c r="AC20" s="164"/>
      <c r="AD20" s="165"/>
    </row>
    <row r="21" spans="2:30" x14ac:dyDescent="0.2">
      <c r="B21" s="163"/>
      <c r="C21" s="164"/>
      <c r="D21" s="164"/>
      <c r="E21" s="164"/>
      <c r="F21" s="164"/>
      <c r="G21" s="164"/>
      <c r="H21" s="164"/>
      <c r="I21" s="164"/>
      <c r="J21" s="165"/>
      <c r="L21" s="163"/>
      <c r="M21" s="164"/>
      <c r="N21" s="164"/>
      <c r="O21" s="164"/>
      <c r="P21" s="164"/>
      <c r="Q21" s="164"/>
      <c r="R21" s="164"/>
      <c r="S21" s="164"/>
      <c r="T21" s="165"/>
      <c r="V21" s="163"/>
      <c r="W21" s="164"/>
      <c r="X21" s="164"/>
      <c r="Y21" s="164"/>
      <c r="Z21" s="164"/>
      <c r="AA21" s="164"/>
      <c r="AB21" s="164"/>
      <c r="AC21" s="164"/>
      <c r="AD21" s="165"/>
    </row>
    <row r="22" spans="2:30" x14ac:dyDescent="0.2">
      <c r="B22" s="163"/>
      <c r="C22" s="164"/>
      <c r="D22" s="164"/>
      <c r="E22" s="164"/>
      <c r="F22" s="164"/>
      <c r="G22" s="164"/>
      <c r="H22" s="164"/>
      <c r="I22" s="164"/>
      <c r="J22" s="165"/>
      <c r="L22" s="163"/>
      <c r="M22" s="164"/>
      <c r="N22" s="164"/>
      <c r="O22" s="164"/>
      <c r="P22" s="164"/>
      <c r="Q22" s="164"/>
      <c r="R22" s="164"/>
      <c r="S22" s="164"/>
      <c r="T22" s="165"/>
      <c r="V22" s="163"/>
      <c r="W22" s="164"/>
      <c r="X22" s="164"/>
      <c r="Y22" s="164"/>
      <c r="Z22" s="164"/>
      <c r="AA22" s="164"/>
      <c r="AB22" s="164"/>
      <c r="AC22" s="164"/>
      <c r="AD22" s="165"/>
    </row>
    <row r="23" spans="2:30" x14ac:dyDescent="0.2">
      <c r="B23" s="163"/>
      <c r="C23" s="164"/>
      <c r="D23" s="164"/>
      <c r="E23" s="164"/>
      <c r="F23" s="164"/>
      <c r="G23" s="164"/>
      <c r="H23" s="164"/>
      <c r="I23" s="164"/>
      <c r="J23" s="165"/>
      <c r="L23" s="163"/>
      <c r="M23" s="164"/>
      <c r="N23" s="164"/>
      <c r="O23" s="164"/>
      <c r="P23" s="164"/>
      <c r="Q23" s="164"/>
      <c r="R23" s="164"/>
      <c r="S23" s="164"/>
      <c r="T23" s="165"/>
      <c r="V23" s="163"/>
      <c r="W23" s="164"/>
      <c r="X23" s="164"/>
      <c r="Y23" s="164"/>
      <c r="Z23" s="164"/>
      <c r="AA23" s="164"/>
      <c r="AB23" s="164"/>
      <c r="AC23" s="164"/>
      <c r="AD23" s="165"/>
    </row>
    <row r="24" spans="2:30" x14ac:dyDescent="0.2">
      <c r="B24" s="163"/>
      <c r="C24" s="164"/>
      <c r="D24" s="164"/>
      <c r="E24" s="164"/>
      <c r="F24" s="164"/>
      <c r="G24" s="164"/>
      <c r="H24" s="164"/>
      <c r="I24" s="164"/>
      <c r="J24" s="165"/>
      <c r="L24" s="163"/>
      <c r="M24" s="164"/>
      <c r="N24" s="164"/>
      <c r="O24" s="164"/>
      <c r="P24" s="164"/>
      <c r="Q24" s="164"/>
      <c r="R24" s="164"/>
      <c r="S24" s="164"/>
      <c r="T24" s="165"/>
      <c r="V24" s="163"/>
      <c r="W24" s="164"/>
      <c r="X24" s="164"/>
      <c r="Y24" s="164"/>
      <c r="Z24" s="164"/>
      <c r="AA24" s="164"/>
      <c r="AB24" s="164"/>
      <c r="AC24" s="164"/>
      <c r="AD24" s="165"/>
    </row>
    <row r="25" spans="2:30" x14ac:dyDescent="0.2">
      <c r="B25" s="163"/>
      <c r="C25" s="164"/>
      <c r="D25" s="164"/>
      <c r="E25" s="164"/>
      <c r="F25" s="164"/>
      <c r="G25" s="164"/>
      <c r="H25" s="164"/>
      <c r="I25" s="164"/>
      <c r="J25" s="165"/>
      <c r="L25" s="163"/>
      <c r="M25" s="164"/>
      <c r="N25" s="164"/>
      <c r="O25" s="164"/>
      <c r="P25" s="164"/>
      <c r="Q25" s="164"/>
      <c r="R25" s="164"/>
      <c r="S25" s="164"/>
      <c r="T25" s="165"/>
      <c r="V25" s="163"/>
      <c r="W25" s="164"/>
      <c r="X25" s="164"/>
      <c r="Y25" s="164"/>
      <c r="Z25" s="164"/>
      <c r="AA25" s="164"/>
      <c r="AB25" s="164"/>
      <c r="AC25" s="164"/>
      <c r="AD25" s="165"/>
    </row>
    <row r="26" spans="2:30" x14ac:dyDescent="0.2">
      <c r="B26" s="163"/>
      <c r="C26" s="164"/>
      <c r="D26" s="164"/>
      <c r="E26" s="164"/>
      <c r="F26" s="164"/>
      <c r="G26" s="164"/>
      <c r="H26" s="164"/>
      <c r="I26" s="164"/>
      <c r="J26" s="165"/>
      <c r="L26" s="163"/>
      <c r="M26" s="164"/>
      <c r="N26" s="164"/>
      <c r="O26" s="164"/>
      <c r="P26" s="164"/>
      <c r="Q26" s="164"/>
      <c r="R26" s="164"/>
      <c r="S26" s="164"/>
      <c r="T26" s="165"/>
      <c r="V26" s="163"/>
      <c r="W26" s="164"/>
      <c r="X26" s="164"/>
      <c r="Y26" s="164"/>
      <c r="Z26" s="164"/>
      <c r="AA26" s="164"/>
      <c r="AB26" s="164"/>
      <c r="AC26" s="164"/>
      <c r="AD26" s="165"/>
    </row>
    <row r="27" spans="2:30" x14ac:dyDescent="0.2">
      <c r="B27" s="163"/>
      <c r="C27" s="164"/>
      <c r="D27" s="164"/>
      <c r="E27" s="164"/>
      <c r="F27" s="164"/>
      <c r="G27" s="164"/>
      <c r="H27" s="164"/>
      <c r="I27" s="164"/>
      <c r="J27" s="165"/>
      <c r="L27" s="163"/>
      <c r="M27" s="164"/>
      <c r="N27" s="164"/>
      <c r="O27" s="164"/>
      <c r="P27" s="164"/>
      <c r="Q27" s="164"/>
      <c r="R27" s="164"/>
      <c r="S27" s="164"/>
      <c r="T27" s="165"/>
      <c r="V27" s="163"/>
      <c r="W27" s="164"/>
      <c r="X27" s="164"/>
      <c r="Y27" s="164"/>
      <c r="Z27" s="164"/>
      <c r="AA27" s="164"/>
      <c r="AB27" s="164"/>
      <c r="AC27" s="164"/>
      <c r="AD27" s="165"/>
    </row>
    <row r="28" spans="2:30" x14ac:dyDescent="0.2">
      <c r="B28" s="163"/>
      <c r="C28" s="164"/>
      <c r="D28" s="164"/>
      <c r="E28" s="164"/>
      <c r="F28" s="164"/>
      <c r="G28" s="164"/>
      <c r="H28" s="164"/>
      <c r="I28" s="164"/>
      <c r="J28" s="165"/>
      <c r="L28" s="163"/>
      <c r="M28" s="164"/>
      <c r="N28" s="164"/>
      <c r="O28" s="164"/>
      <c r="P28" s="164"/>
      <c r="Q28" s="164"/>
      <c r="R28" s="164"/>
      <c r="S28" s="164"/>
      <c r="T28" s="165"/>
      <c r="V28" s="163"/>
      <c r="W28" s="164"/>
      <c r="X28" s="164"/>
      <c r="Y28" s="164"/>
      <c r="Z28" s="164"/>
      <c r="AA28" s="164"/>
      <c r="AB28" s="164"/>
      <c r="AC28" s="164"/>
      <c r="AD28" s="165"/>
    </row>
    <row r="29" spans="2:30" x14ac:dyDescent="0.2">
      <c r="B29" s="163"/>
      <c r="C29" s="164"/>
      <c r="D29" s="164"/>
      <c r="E29" s="164"/>
      <c r="F29" s="164"/>
      <c r="G29" s="164"/>
      <c r="H29" s="164"/>
      <c r="I29" s="164"/>
      <c r="J29" s="165"/>
      <c r="L29" s="163"/>
      <c r="M29" s="164"/>
      <c r="N29" s="164"/>
      <c r="O29" s="164"/>
      <c r="P29" s="164"/>
      <c r="Q29" s="164"/>
      <c r="R29" s="164"/>
      <c r="S29" s="164"/>
      <c r="T29" s="165"/>
      <c r="V29" s="163"/>
      <c r="W29" s="164"/>
      <c r="X29" s="164"/>
      <c r="Y29" s="164"/>
      <c r="Z29" s="164"/>
      <c r="AA29" s="164"/>
      <c r="AB29" s="164"/>
      <c r="AC29" s="164"/>
      <c r="AD29" s="165"/>
    </row>
    <row r="30" spans="2:30" x14ac:dyDescent="0.2">
      <c r="B30" s="163"/>
      <c r="C30" s="164"/>
      <c r="D30" s="164"/>
      <c r="E30" s="164"/>
      <c r="F30" s="164"/>
      <c r="G30" s="164"/>
      <c r="H30" s="164"/>
      <c r="I30" s="164"/>
      <c r="J30" s="165"/>
      <c r="L30" s="163"/>
      <c r="M30" s="164"/>
      <c r="N30" s="164"/>
      <c r="O30" s="164"/>
      <c r="P30" s="164"/>
      <c r="Q30" s="164"/>
      <c r="R30" s="164"/>
      <c r="S30" s="164"/>
      <c r="T30" s="165"/>
      <c r="V30" s="163"/>
      <c r="W30" s="164"/>
      <c r="X30" s="164"/>
      <c r="Y30" s="164"/>
      <c r="Z30" s="164"/>
      <c r="AA30" s="164"/>
      <c r="AB30" s="164"/>
      <c r="AC30" s="164"/>
      <c r="AD30" s="165"/>
    </row>
    <row r="31" spans="2:30" x14ac:dyDescent="0.2">
      <c r="B31" s="163"/>
      <c r="C31" s="164"/>
      <c r="D31" s="164"/>
      <c r="E31" s="164"/>
      <c r="F31" s="164"/>
      <c r="G31" s="164"/>
      <c r="H31" s="164"/>
      <c r="I31" s="164"/>
      <c r="J31" s="165"/>
      <c r="L31" s="163"/>
      <c r="M31" s="164"/>
      <c r="N31" s="164"/>
      <c r="O31" s="164"/>
      <c r="P31" s="164"/>
      <c r="Q31" s="164"/>
      <c r="R31" s="164"/>
      <c r="S31" s="164"/>
      <c r="T31" s="165"/>
      <c r="V31" s="163"/>
      <c r="W31" s="164"/>
      <c r="X31" s="164"/>
      <c r="Y31" s="164"/>
      <c r="Z31" s="164"/>
      <c r="AA31" s="164"/>
      <c r="AB31" s="164"/>
      <c r="AC31" s="164"/>
      <c r="AD31" s="165"/>
    </row>
    <row r="32" spans="2:30" x14ac:dyDescent="0.2">
      <c r="B32" s="163"/>
      <c r="C32" s="164"/>
      <c r="D32" s="164"/>
      <c r="E32" s="164"/>
      <c r="F32" s="164"/>
      <c r="G32" s="164"/>
      <c r="H32" s="164"/>
      <c r="I32" s="164"/>
      <c r="J32" s="165"/>
      <c r="L32" s="163"/>
      <c r="M32" s="164"/>
      <c r="N32" s="164"/>
      <c r="O32" s="164"/>
      <c r="P32" s="164"/>
      <c r="Q32" s="164"/>
      <c r="R32" s="164"/>
      <c r="S32" s="164"/>
      <c r="T32" s="165"/>
      <c r="V32" s="163"/>
      <c r="W32" s="164"/>
      <c r="X32" s="164"/>
      <c r="Y32" s="164"/>
      <c r="Z32" s="164"/>
      <c r="AA32" s="164"/>
      <c r="AB32" s="164"/>
      <c r="AC32" s="164"/>
      <c r="AD32" s="165"/>
    </row>
    <row r="33" spans="2:30" x14ac:dyDescent="0.2">
      <c r="B33" s="163"/>
      <c r="C33" s="164"/>
      <c r="D33" s="164"/>
      <c r="E33" s="164"/>
      <c r="F33" s="164"/>
      <c r="G33" s="164"/>
      <c r="H33" s="164"/>
      <c r="I33" s="164"/>
      <c r="J33" s="165"/>
      <c r="L33" s="163"/>
      <c r="M33" s="164"/>
      <c r="N33" s="164"/>
      <c r="O33" s="164"/>
      <c r="P33" s="164"/>
      <c r="Q33" s="164"/>
      <c r="R33" s="164"/>
      <c r="S33" s="164"/>
      <c r="T33" s="165"/>
      <c r="V33" s="163"/>
      <c r="W33" s="164"/>
      <c r="X33" s="164"/>
      <c r="Y33" s="164"/>
      <c r="Z33" s="164"/>
      <c r="AA33" s="164"/>
      <c r="AB33" s="164"/>
      <c r="AC33" s="164"/>
      <c r="AD33" s="165"/>
    </row>
    <row r="34" spans="2:30" ht="15" thickBot="1" x14ac:dyDescent="0.25">
      <c r="B34" s="166"/>
      <c r="C34" s="167"/>
      <c r="D34" s="167"/>
      <c r="E34" s="167"/>
      <c r="F34" s="167"/>
      <c r="G34" s="167"/>
      <c r="H34" s="167"/>
      <c r="I34" s="167"/>
      <c r="J34" s="168"/>
      <c r="L34" s="166"/>
      <c r="M34" s="167"/>
      <c r="N34" s="167"/>
      <c r="O34" s="167"/>
      <c r="P34" s="167"/>
      <c r="Q34" s="167"/>
      <c r="R34" s="167"/>
      <c r="S34" s="167"/>
      <c r="T34" s="168"/>
      <c r="V34" s="166"/>
      <c r="W34" s="167"/>
      <c r="X34" s="167"/>
      <c r="Y34" s="167"/>
      <c r="Z34" s="167"/>
      <c r="AA34" s="167"/>
      <c r="AB34" s="167"/>
      <c r="AC34" s="167"/>
      <c r="AD34" s="168"/>
    </row>
    <row r="35" spans="2:30" ht="15" thickBot="1" x14ac:dyDescent="0.25"/>
    <row r="36" spans="2:30" x14ac:dyDescent="0.2">
      <c r="B36" s="160" t="s">
        <v>140</v>
      </c>
      <c r="C36" s="161"/>
      <c r="D36" s="161"/>
      <c r="E36" s="161"/>
      <c r="F36" s="161"/>
      <c r="G36" s="161"/>
      <c r="H36" s="161"/>
      <c r="I36" s="161"/>
      <c r="J36" s="162"/>
      <c r="L36" s="160" t="s">
        <v>141</v>
      </c>
      <c r="M36" s="161"/>
      <c r="N36" s="161"/>
      <c r="O36" s="161"/>
      <c r="P36" s="161"/>
      <c r="Q36" s="161"/>
      <c r="R36" s="161"/>
      <c r="S36" s="161"/>
      <c r="T36" s="162"/>
      <c r="V36" s="160" t="s">
        <v>142</v>
      </c>
      <c r="W36" s="161"/>
      <c r="X36" s="161"/>
      <c r="Y36" s="161"/>
      <c r="Z36" s="161"/>
      <c r="AA36" s="161"/>
      <c r="AB36" s="161"/>
      <c r="AC36" s="161"/>
      <c r="AD36" s="162"/>
    </row>
    <row r="37" spans="2:30" x14ac:dyDescent="0.2">
      <c r="B37" s="163"/>
      <c r="C37" s="164"/>
      <c r="D37" s="164"/>
      <c r="E37" s="164"/>
      <c r="F37" s="164"/>
      <c r="G37" s="164"/>
      <c r="H37" s="164"/>
      <c r="I37" s="164"/>
      <c r="J37" s="165"/>
      <c r="L37" s="163"/>
      <c r="M37" s="164"/>
      <c r="N37" s="164"/>
      <c r="O37" s="164"/>
      <c r="P37" s="164"/>
      <c r="Q37" s="164"/>
      <c r="R37" s="164"/>
      <c r="S37" s="164"/>
      <c r="T37" s="165"/>
      <c r="V37" s="163"/>
      <c r="W37" s="164"/>
      <c r="X37" s="164"/>
      <c r="Y37" s="164"/>
      <c r="Z37" s="164"/>
      <c r="AA37" s="164"/>
      <c r="AB37" s="164"/>
      <c r="AC37" s="164"/>
      <c r="AD37" s="165"/>
    </row>
    <row r="38" spans="2:30" x14ac:dyDescent="0.2">
      <c r="B38" s="163"/>
      <c r="C38" s="164"/>
      <c r="D38" s="164"/>
      <c r="E38" s="164"/>
      <c r="F38" s="164"/>
      <c r="G38" s="164"/>
      <c r="H38" s="164"/>
      <c r="I38" s="164"/>
      <c r="J38" s="165"/>
      <c r="L38" s="163"/>
      <c r="M38" s="164"/>
      <c r="N38" s="164"/>
      <c r="O38" s="164"/>
      <c r="P38" s="164"/>
      <c r="Q38" s="164"/>
      <c r="R38" s="164"/>
      <c r="S38" s="164"/>
      <c r="T38" s="165"/>
      <c r="V38" s="163"/>
      <c r="W38" s="164"/>
      <c r="X38" s="164"/>
      <c r="Y38" s="164"/>
      <c r="Z38" s="164"/>
      <c r="AA38" s="164"/>
      <c r="AB38" s="164"/>
      <c r="AC38" s="164"/>
      <c r="AD38" s="165"/>
    </row>
    <row r="39" spans="2:30" x14ac:dyDescent="0.2">
      <c r="B39" s="163"/>
      <c r="C39" s="164"/>
      <c r="D39" s="164"/>
      <c r="E39" s="164"/>
      <c r="F39" s="164"/>
      <c r="G39" s="164"/>
      <c r="H39" s="164"/>
      <c r="I39" s="164"/>
      <c r="J39" s="165"/>
      <c r="L39" s="163"/>
      <c r="M39" s="164"/>
      <c r="N39" s="164"/>
      <c r="O39" s="164"/>
      <c r="P39" s="164"/>
      <c r="Q39" s="164"/>
      <c r="R39" s="164"/>
      <c r="S39" s="164"/>
      <c r="T39" s="165"/>
      <c r="V39" s="163"/>
      <c r="W39" s="164"/>
      <c r="X39" s="164"/>
      <c r="Y39" s="164"/>
      <c r="Z39" s="164"/>
      <c r="AA39" s="164"/>
      <c r="AB39" s="164"/>
      <c r="AC39" s="164"/>
      <c r="AD39" s="165"/>
    </row>
    <row r="40" spans="2:30" x14ac:dyDescent="0.2">
      <c r="B40" s="163"/>
      <c r="C40" s="164"/>
      <c r="D40" s="164"/>
      <c r="E40" s="164"/>
      <c r="F40" s="164"/>
      <c r="G40" s="164"/>
      <c r="H40" s="164"/>
      <c r="I40" s="164"/>
      <c r="J40" s="165"/>
      <c r="L40" s="163"/>
      <c r="M40" s="164"/>
      <c r="N40" s="164"/>
      <c r="O40" s="164"/>
      <c r="P40" s="164"/>
      <c r="Q40" s="164"/>
      <c r="R40" s="164"/>
      <c r="S40" s="164"/>
      <c r="T40" s="165"/>
      <c r="V40" s="163"/>
      <c r="W40" s="164"/>
      <c r="X40" s="164"/>
      <c r="Y40" s="164"/>
      <c r="Z40" s="164"/>
      <c r="AA40" s="164"/>
      <c r="AB40" s="164"/>
      <c r="AC40" s="164"/>
      <c r="AD40" s="165"/>
    </row>
    <row r="41" spans="2:30" x14ac:dyDescent="0.2">
      <c r="B41" s="163"/>
      <c r="C41" s="164"/>
      <c r="D41" s="164"/>
      <c r="E41" s="164"/>
      <c r="F41" s="164"/>
      <c r="G41" s="164"/>
      <c r="H41" s="164"/>
      <c r="I41" s="164"/>
      <c r="J41" s="165"/>
      <c r="L41" s="163"/>
      <c r="M41" s="164"/>
      <c r="N41" s="164"/>
      <c r="O41" s="164"/>
      <c r="P41" s="164"/>
      <c r="Q41" s="164"/>
      <c r="R41" s="164"/>
      <c r="S41" s="164"/>
      <c r="T41" s="165"/>
      <c r="V41" s="163"/>
      <c r="W41" s="164"/>
      <c r="X41" s="164"/>
      <c r="Y41" s="164"/>
      <c r="Z41" s="164"/>
      <c r="AA41" s="164"/>
      <c r="AB41" s="164"/>
      <c r="AC41" s="164"/>
      <c r="AD41" s="165"/>
    </row>
    <row r="42" spans="2:30" x14ac:dyDescent="0.2">
      <c r="B42" s="163"/>
      <c r="C42" s="164"/>
      <c r="D42" s="164"/>
      <c r="E42" s="164"/>
      <c r="F42" s="164"/>
      <c r="G42" s="164"/>
      <c r="H42" s="164"/>
      <c r="I42" s="164"/>
      <c r="J42" s="165"/>
      <c r="L42" s="163"/>
      <c r="M42" s="164"/>
      <c r="N42" s="164"/>
      <c r="O42" s="164"/>
      <c r="P42" s="164"/>
      <c r="Q42" s="164"/>
      <c r="R42" s="164"/>
      <c r="S42" s="164"/>
      <c r="T42" s="165"/>
      <c r="V42" s="163"/>
      <c r="W42" s="164"/>
      <c r="X42" s="164"/>
      <c r="Y42" s="164"/>
      <c r="Z42" s="164"/>
      <c r="AA42" s="164"/>
      <c r="AB42" s="164"/>
      <c r="AC42" s="164"/>
      <c r="AD42" s="165"/>
    </row>
    <row r="43" spans="2:30" x14ac:dyDescent="0.2">
      <c r="B43" s="163"/>
      <c r="C43" s="164"/>
      <c r="D43" s="164"/>
      <c r="E43" s="164"/>
      <c r="F43" s="164"/>
      <c r="G43" s="164"/>
      <c r="H43" s="164"/>
      <c r="I43" s="164"/>
      <c r="J43" s="165"/>
      <c r="L43" s="163"/>
      <c r="M43" s="164"/>
      <c r="N43" s="164"/>
      <c r="O43" s="164"/>
      <c r="P43" s="164"/>
      <c r="Q43" s="164"/>
      <c r="R43" s="164"/>
      <c r="S43" s="164"/>
      <c r="T43" s="165"/>
      <c r="V43" s="163"/>
      <c r="W43" s="164"/>
      <c r="X43" s="164"/>
      <c r="Y43" s="164"/>
      <c r="Z43" s="164"/>
      <c r="AA43" s="164"/>
      <c r="AB43" s="164"/>
      <c r="AC43" s="164"/>
      <c r="AD43" s="165"/>
    </row>
    <row r="44" spans="2:30" x14ac:dyDescent="0.2">
      <c r="B44" s="163"/>
      <c r="C44" s="164"/>
      <c r="D44" s="164"/>
      <c r="E44" s="164"/>
      <c r="F44" s="164"/>
      <c r="G44" s="164"/>
      <c r="H44" s="164"/>
      <c r="I44" s="164"/>
      <c r="J44" s="165"/>
      <c r="L44" s="163"/>
      <c r="M44" s="164"/>
      <c r="N44" s="164"/>
      <c r="O44" s="164"/>
      <c r="P44" s="164"/>
      <c r="Q44" s="164"/>
      <c r="R44" s="164"/>
      <c r="S44" s="164"/>
      <c r="T44" s="165"/>
      <c r="V44" s="163"/>
      <c r="W44" s="164"/>
      <c r="X44" s="164"/>
      <c r="Y44" s="164"/>
      <c r="Z44" s="164"/>
      <c r="AA44" s="164"/>
      <c r="AB44" s="164"/>
      <c r="AC44" s="164"/>
      <c r="AD44" s="165"/>
    </row>
    <row r="45" spans="2:30" x14ac:dyDescent="0.2">
      <c r="B45" s="163"/>
      <c r="C45" s="164"/>
      <c r="D45" s="164"/>
      <c r="E45" s="164"/>
      <c r="F45" s="164"/>
      <c r="G45" s="164"/>
      <c r="H45" s="164"/>
      <c r="I45" s="164"/>
      <c r="J45" s="165"/>
      <c r="L45" s="163"/>
      <c r="M45" s="164"/>
      <c r="N45" s="164"/>
      <c r="O45" s="164"/>
      <c r="P45" s="164"/>
      <c r="Q45" s="164"/>
      <c r="R45" s="164"/>
      <c r="S45" s="164"/>
      <c r="T45" s="165"/>
      <c r="V45" s="163"/>
      <c r="W45" s="164"/>
      <c r="X45" s="164"/>
      <c r="Y45" s="164"/>
      <c r="Z45" s="164"/>
      <c r="AA45" s="164"/>
      <c r="AB45" s="164"/>
      <c r="AC45" s="164"/>
      <c r="AD45" s="165"/>
    </row>
    <row r="46" spans="2:30" x14ac:dyDescent="0.2">
      <c r="B46" s="163"/>
      <c r="C46" s="164"/>
      <c r="D46" s="164"/>
      <c r="E46" s="164"/>
      <c r="F46" s="164"/>
      <c r="G46" s="164"/>
      <c r="H46" s="164"/>
      <c r="I46" s="164"/>
      <c r="J46" s="165"/>
      <c r="L46" s="163"/>
      <c r="M46" s="164"/>
      <c r="N46" s="164"/>
      <c r="O46" s="164"/>
      <c r="P46" s="164"/>
      <c r="Q46" s="164"/>
      <c r="R46" s="164"/>
      <c r="S46" s="164"/>
      <c r="T46" s="165"/>
      <c r="V46" s="163"/>
      <c r="W46" s="164"/>
      <c r="X46" s="164"/>
      <c r="Y46" s="164"/>
      <c r="Z46" s="164"/>
      <c r="AA46" s="164"/>
      <c r="AB46" s="164"/>
      <c r="AC46" s="164"/>
      <c r="AD46" s="165"/>
    </row>
    <row r="47" spans="2:30" x14ac:dyDescent="0.2">
      <c r="B47" s="163"/>
      <c r="C47" s="164"/>
      <c r="D47" s="164"/>
      <c r="E47" s="164"/>
      <c r="F47" s="164"/>
      <c r="G47" s="164"/>
      <c r="H47" s="164"/>
      <c r="I47" s="164"/>
      <c r="J47" s="165"/>
      <c r="L47" s="163"/>
      <c r="M47" s="164"/>
      <c r="N47" s="164"/>
      <c r="O47" s="164"/>
      <c r="P47" s="164"/>
      <c r="Q47" s="164"/>
      <c r="R47" s="164"/>
      <c r="S47" s="164"/>
      <c r="T47" s="165"/>
      <c r="V47" s="163"/>
      <c r="W47" s="164"/>
      <c r="X47" s="164"/>
      <c r="Y47" s="164"/>
      <c r="Z47" s="164"/>
      <c r="AA47" s="164"/>
      <c r="AB47" s="164"/>
      <c r="AC47" s="164"/>
      <c r="AD47" s="165"/>
    </row>
    <row r="48" spans="2:30" x14ac:dyDescent="0.2">
      <c r="B48" s="163"/>
      <c r="C48" s="164"/>
      <c r="D48" s="164"/>
      <c r="E48" s="164"/>
      <c r="F48" s="164"/>
      <c r="G48" s="164"/>
      <c r="H48" s="164"/>
      <c r="I48" s="164"/>
      <c r="J48" s="165"/>
      <c r="L48" s="163"/>
      <c r="M48" s="164"/>
      <c r="N48" s="164"/>
      <c r="O48" s="164"/>
      <c r="P48" s="164"/>
      <c r="Q48" s="164"/>
      <c r="R48" s="164"/>
      <c r="S48" s="164"/>
      <c r="T48" s="165"/>
      <c r="V48" s="163"/>
      <c r="W48" s="164"/>
      <c r="X48" s="164"/>
      <c r="Y48" s="164"/>
      <c r="Z48" s="164"/>
      <c r="AA48" s="164"/>
      <c r="AB48" s="164"/>
      <c r="AC48" s="164"/>
      <c r="AD48" s="165"/>
    </row>
    <row r="49" spans="2:30" x14ac:dyDescent="0.2">
      <c r="B49" s="163"/>
      <c r="C49" s="164"/>
      <c r="D49" s="164"/>
      <c r="E49" s="164"/>
      <c r="F49" s="164"/>
      <c r="G49" s="164"/>
      <c r="H49" s="164"/>
      <c r="I49" s="164"/>
      <c r="J49" s="165"/>
      <c r="L49" s="163"/>
      <c r="M49" s="164"/>
      <c r="N49" s="164"/>
      <c r="O49" s="164"/>
      <c r="P49" s="164"/>
      <c r="Q49" s="164"/>
      <c r="R49" s="164"/>
      <c r="S49" s="164"/>
      <c r="T49" s="165"/>
      <c r="V49" s="163"/>
      <c r="W49" s="164"/>
      <c r="X49" s="164"/>
      <c r="Y49" s="164"/>
      <c r="Z49" s="164"/>
      <c r="AA49" s="164"/>
      <c r="AB49" s="164"/>
      <c r="AC49" s="164"/>
      <c r="AD49" s="165"/>
    </row>
    <row r="50" spans="2:30" x14ac:dyDescent="0.2">
      <c r="B50" s="163"/>
      <c r="C50" s="164"/>
      <c r="D50" s="164"/>
      <c r="E50" s="164"/>
      <c r="F50" s="164"/>
      <c r="G50" s="164"/>
      <c r="H50" s="164"/>
      <c r="I50" s="164"/>
      <c r="J50" s="165"/>
      <c r="L50" s="163"/>
      <c r="M50" s="164"/>
      <c r="N50" s="164"/>
      <c r="O50" s="164"/>
      <c r="P50" s="164"/>
      <c r="Q50" s="164"/>
      <c r="R50" s="164"/>
      <c r="S50" s="164"/>
      <c r="T50" s="165"/>
      <c r="V50" s="163"/>
      <c r="W50" s="164"/>
      <c r="X50" s="164"/>
      <c r="Y50" s="164"/>
      <c r="Z50" s="164"/>
      <c r="AA50" s="164"/>
      <c r="AB50" s="164"/>
      <c r="AC50" s="164"/>
      <c r="AD50" s="165"/>
    </row>
    <row r="51" spans="2:30" x14ac:dyDescent="0.2">
      <c r="B51" s="163"/>
      <c r="C51" s="164"/>
      <c r="D51" s="164"/>
      <c r="E51" s="164"/>
      <c r="F51" s="164"/>
      <c r="G51" s="164"/>
      <c r="H51" s="164"/>
      <c r="I51" s="164"/>
      <c r="J51" s="165"/>
      <c r="L51" s="163"/>
      <c r="M51" s="164"/>
      <c r="N51" s="164"/>
      <c r="O51" s="164"/>
      <c r="P51" s="164"/>
      <c r="Q51" s="164"/>
      <c r="R51" s="164"/>
      <c r="S51" s="164"/>
      <c r="T51" s="165"/>
      <c r="V51" s="163"/>
      <c r="W51" s="164"/>
      <c r="X51" s="164"/>
      <c r="Y51" s="164"/>
      <c r="Z51" s="164"/>
      <c r="AA51" s="164"/>
      <c r="AB51" s="164"/>
      <c r="AC51" s="164"/>
      <c r="AD51" s="165"/>
    </row>
    <row r="52" spans="2:30" x14ac:dyDescent="0.2">
      <c r="B52" s="163"/>
      <c r="C52" s="164"/>
      <c r="D52" s="164"/>
      <c r="E52" s="164"/>
      <c r="F52" s="164"/>
      <c r="G52" s="164"/>
      <c r="H52" s="164"/>
      <c r="I52" s="164"/>
      <c r="J52" s="165"/>
      <c r="L52" s="163"/>
      <c r="M52" s="164"/>
      <c r="N52" s="164"/>
      <c r="O52" s="164"/>
      <c r="P52" s="164"/>
      <c r="Q52" s="164"/>
      <c r="R52" s="164"/>
      <c r="S52" s="164"/>
      <c r="T52" s="165"/>
      <c r="V52" s="163"/>
      <c r="W52" s="164"/>
      <c r="X52" s="164"/>
      <c r="Y52" s="164"/>
      <c r="Z52" s="164"/>
      <c r="AA52" s="164"/>
      <c r="AB52" s="164"/>
      <c r="AC52" s="164"/>
      <c r="AD52" s="165"/>
    </row>
    <row r="53" spans="2:30" x14ac:dyDescent="0.2">
      <c r="B53" s="163"/>
      <c r="C53" s="164"/>
      <c r="D53" s="164"/>
      <c r="E53" s="164"/>
      <c r="F53" s="164"/>
      <c r="G53" s="164"/>
      <c r="H53" s="164"/>
      <c r="I53" s="164"/>
      <c r="J53" s="165"/>
      <c r="L53" s="163"/>
      <c r="M53" s="164"/>
      <c r="N53" s="164"/>
      <c r="O53" s="164"/>
      <c r="P53" s="164"/>
      <c r="Q53" s="164"/>
      <c r="R53" s="164"/>
      <c r="S53" s="164"/>
      <c r="T53" s="165"/>
      <c r="V53" s="163"/>
      <c r="W53" s="164"/>
      <c r="X53" s="164"/>
      <c r="Y53" s="164"/>
      <c r="Z53" s="164"/>
      <c r="AA53" s="164"/>
      <c r="AB53" s="164"/>
      <c r="AC53" s="164"/>
      <c r="AD53" s="165"/>
    </row>
    <row r="54" spans="2:30" x14ac:dyDescent="0.2">
      <c r="B54" s="163"/>
      <c r="C54" s="164"/>
      <c r="D54" s="164"/>
      <c r="E54" s="164"/>
      <c r="F54" s="164"/>
      <c r="G54" s="164"/>
      <c r="H54" s="164"/>
      <c r="I54" s="164"/>
      <c r="J54" s="165"/>
      <c r="L54" s="163"/>
      <c r="M54" s="164"/>
      <c r="N54" s="164"/>
      <c r="O54" s="164"/>
      <c r="P54" s="164"/>
      <c r="Q54" s="164"/>
      <c r="R54" s="164"/>
      <c r="S54" s="164"/>
      <c r="T54" s="165"/>
      <c r="V54" s="163"/>
      <c r="W54" s="164"/>
      <c r="X54" s="164"/>
      <c r="Y54" s="164"/>
      <c r="Z54" s="164"/>
      <c r="AA54" s="164"/>
      <c r="AB54" s="164"/>
      <c r="AC54" s="164"/>
      <c r="AD54" s="165"/>
    </row>
    <row r="55" spans="2:30" x14ac:dyDescent="0.2">
      <c r="B55" s="163"/>
      <c r="C55" s="164"/>
      <c r="D55" s="164"/>
      <c r="E55" s="164"/>
      <c r="F55" s="164"/>
      <c r="G55" s="164"/>
      <c r="H55" s="164"/>
      <c r="I55" s="164"/>
      <c r="J55" s="165"/>
      <c r="L55" s="163"/>
      <c r="M55" s="164"/>
      <c r="N55" s="164"/>
      <c r="O55" s="164"/>
      <c r="P55" s="164"/>
      <c r="Q55" s="164"/>
      <c r="R55" s="164"/>
      <c r="S55" s="164"/>
      <c r="T55" s="165"/>
      <c r="V55" s="163"/>
      <c r="W55" s="164"/>
      <c r="X55" s="164"/>
      <c r="Y55" s="164"/>
      <c r="Z55" s="164"/>
      <c r="AA55" s="164"/>
      <c r="AB55" s="164"/>
      <c r="AC55" s="164"/>
      <c r="AD55" s="165"/>
    </row>
    <row r="56" spans="2:30" x14ac:dyDescent="0.2">
      <c r="B56" s="163"/>
      <c r="C56" s="164"/>
      <c r="D56" s="164"/>
      <c r="E56" s="164"/>
      <c r="F56" s="164"/>
      <c r="G56" s="164"/>
      <c r="H56" s="164"/>
      <c r="I56" s="164"/>
      <c r="J56" s="165"/>
      <c r="L56" s="163"/>
      <c r="M56" s="164"/>
      <c r="N56" s="164"/>
      <c r="O56" s="164"/>
      <c r="P56" s="164"/>
      <c r="Q56" s="164"/>
      <c r="R56" s="164"/>
      <c r="S56" s="164"/>
      <c r="T56" s="165"/>
      <c r="V56" s="163"/>
      <c r="W56" s="164"/>
      <c r="X56" s="164"/>
      <c r="Y56" s="164"/>
      <c r="Z56" s="164"/>
      <c r="AA56" s="164"/>
      <c r="AB56" s="164"/>
      <c r="AC56" s="164"/>
      <c r="AD56" s="165"/>
    </row>
    <row r="57" spans="2:30" x14ac:dyDescent="0.2">
      <c r="B57" s="163"/>
      <c r="C57" s="164"/>
      <c r="D57" s="164"/>
      <c r="E57" s="164"/>
      <c r="F57" s="164"/>
      <c r="G57" s="164"/>
      <c r="H57" s="164"/>
      <c r="I57" s="164"/>
      <c r="J57" s="165"/>
      <c r="L57" s="163"/>
      <c r="M57" s="164"/>
      <c r="N57" s="164"/>
      <c r="O57" s="164"/>
      <c r="P57" s="164"/>
      <c r="Q57" s="164"/>
      <c r="R57" s="164"/>
      <c r="S57" s="164"/>
      <c r="T57" s="165"/>
      <c r="V57" s="163"/>
      <c r="W57" s="164"/>
      <c r="X57" s="164"/>
      <c r="Y57" s="164"/>
      <c r="Z57" s="164"/>
      <c r="AA57" s="164"/>
      <c r="AB57" s="164"/>
      <c r="AC57" s="164"/>
      <c r="AD57" s="165"/>
    </row>
    <row r="58" spans="2:30" x14ac:dyDescent="0.2">
      <c r="B58" s="163"/>
      <c r="C58" s="164"/>
      <c r="D58" s="164"/>
      <c r="E58" s="164"/>
      <c r="F58" s="164"/>
      <c r="G58" s="164"/>
      <c r="H58" s="164"/>
      <c r="I58" s="164"/>
      <c r="J58" s="165"/>
      <c r="L58" s="163"/>
      <c r="M58" s="164"/>
      <c r="N58" s="164"/>
      <c r="O58" s="164"/>
      <c r="P58" s="164"/>
      <c r="Q58" s="164"/>
      <c r="R58" s="164"/>
      <c r="S58" s="164"/>
      <c r="T58" s="165"/>
      <c r="V58" s="163"/>
      <c r="W58" s="164"/>
      <c r="X58" s="164"/>
      <c r="Y58" s="164"/>
      <c r="Z58" s="164"/>
      <c r="AA58" s="164"/>
      <c r="AB58" s="164"/>
      <c r="AC58" s="164"/>
      <c r="AD58" s="165"/>
    </row>
    <row r="59" spans="2:30" x14ac:dyDescent="0.2">
      <c r="B59" s="163"/>
      <c r="C59" s="164"/>
      <c r="D59" s="164"/>
      <c r="E59" s="164"/>
      <c r="F59" s="164"/>
      <c r="G59" s="164"/>
      <c r="H59" s="164"/>
      <c r="I59" s="164"/>
      <c r="J59" s="165"/>
      <c r="L59" s="163"/>
      <c r="M59" s="164"/>
      <c r="N59" s="164"/>
      <c r="O59" s="164"/>
      <c r="P59" s="164"/>
      <c r="Q59" s="164"/>
      <c r="R59" s="164"/>
      <c r="S59" s="164"/>
      <c r="T59" s="165"/>
      <c r="V59" s="163"/>
      <c r="W59" s="164"/>
      <c r="X59" s="164"/>
      <c r="Y59" s="164"/>
      <c r="Z59" s="164"/>
      <c r="AA59" s="164"/>
      <c r="AB59" s="164"/>
      <c r="AC59" s="164"/>
      <c r="AD59" s="165"/>
    </row>
    <row r="60" spans="2:30" x14ac:dyDescent="0.2">
      <c r="B60" s="163"/>
      <c r="C60" s="164"/>
      <c r="D60" s="164"/>
      <c r="E60" s="164"/>
      <c r="F60" s="164"/>
      <c r="G60" s="164"/>
      <c r="H60" s="164"/>
      <c r="I60" s="164"/>
      <c r="J60" s="165"/>
      <c r="L60" s="163"/>
      <c r="M60" s="164"/>
      <c r="N60" s="164"/>
      <c r="O60" s="164"/>
      <c r="P60" s="164"/>
      <c r="Q60" s="164"/>
      <c r="R60" s="164"/>
      <c r="S60" s="164"/>
      <c r="T60" s="165"/>
      <c r="V60" s="163"/>
      <c r="W60" s="164"/>
      <c r="X60" s="164"/>
      <c r="Y60" s="164"/>
      <c r="Z60" s="164"/>
      <c r="AA60" s="164"/>
      <c r="AB60" s="164"/>
      <c r="AC60" s="164"/>
      <c r="AD60" s="165"/>
    </row>
    <row r="61" spans="2:30" x14ac:dyDescent="0.2">
      <c r="B61" s="163"/>
      <c r="C61" s="164"/>
      <c r="D61" s="164"/>
      <c r="E61" s="164"/>
      <c r="F61" s="164"/>
      <c r="G61" s="164"/>
      <c r="H61" s="164"/>
      <c r="I61" s="164"/>
      <c r="J61" s="165"/>
      <c r="L61" s="163"/>
      <c r="M61" s="164"/>
      <c r="N61" s="164"/>
      <c r="O61" s="164"/>
      <c r="P61" s="164"/>
      <c r="Q61" s="164"/>
      <c r="R61" s="164"/>
      <c r="S61" s="164"/>
      <c r="T61" s="165"/>
      <c r="V61" s="163"/>
      <c r="W61" s="164"/>
      <c r="X61" s="164"/>
      <c r="Y61" s="164"/>
      <c r="Z61" s="164"/>
      <c r="AA61" s="164"/>
      <c r="AB61" s="164"/>
      <c r="AC61" s="164"/>
      <c r="AD61" s="165"/>
    </row>
    <row r="62" spans="2:30" x14ac:dyDescent="0.2">
      <c r="B62" s="163"/>
      <c r="C62" s="164"/>
      <c r="D62" s="164"/>
      <c r="E62" s="164"/>
      <c r="F62" s="164"/>
      <c r="G62" s="164"/>
      <c r="H62" s="164"/>
      <c r="I62" s="164"/>
      <c r="J62" s="165"/>
      <c r="L62" s="163"/>
      <c r="M62" s="164"/>
      <c r="N62" s="164"/>
      <c r="O62" s="164"/>
      <c r="P62" s="164"/>
      <c r="Q62" s="164"/>
      <c r="R62" s="164"/>
      <c r="S62" s="164"/>
      <c r="T62" s="165"/>
      <c r="V62" s="163"/>
      <c r="W62" s="164"/>
      <c r="X62" s="164"/>
      <c r="Y62" s="164"/>
      <c r="Z62" s="164"/>
      <c r="AA62" s="164"/>
      <c r="AB62" s="164"/>
      <c r="AC62" s="164"/>
      <c r="AD62" s="165"/>
    </row>
    <row r="63" spans="2:30" x14ac:dyDescent="0.2">
      <c r="B63" s="163"/>
      <c r="C63" s="164"/>
      <c r="D63" s="164"/>
      <c r="E63" s="164"/>
      <c r="F63" s="164"/>
      <c r="G63" s="164"/>
      <c r="H63" s="164"/>
      <c r="I63" s="164"/>
      <c r="J63" s="165"/>
      <c r="L63" s="163"/>
      <c r="M63" s="164"/>
      <c r="N63" s="164"/>
      <c r="O63" s="164"/>
      <c r="P63" s="164"/>
      <c r="Q63" s="164"/>
      <c r="R63" s="164"/>
      <c r="S63" s="164"/>
      <c r="T63" s="165"/>
      <c r="V63" s="163"/>
      <c r="W63" s="164"/>
      <c r="X63" s="164"/>
      <c r="Y63" s="164"/>
      <c r="Z63" s="164"/>
      <c r="AA63" s="164"/>
      <c r="AB63" s="164"/>
      <c r="AC63" s="164"/>
      <c r="AD63" s="165"/>
    </row>
    <row r="64" spans="2:30" x14ac:dyDescent="0.2">
      <c r="B64" s="163"/>
      <c r="C64" s="164"/>
      <c r="D64" s="164"/>
      <c r="E64" s="164"/>
      <c r="F64" s="164"/>
      <c r="G64" s="164"/>
      <c r="H64" s="164"/>
      <c r="I64" s="164"/>
      <c r="J64" s="165"/>
      <c r="L64" s="163"/>
      <c r="M64" s="164"/>
      <c r="N64" s="164"/>
      <c r="O64" s="164"/>
      <c r="P64" s="164"/>
      <c r="Q64" s="164"/>
      <c r="R64" s="164"/>
      <c r="S64" s="164"/>
      <c r="T64" s="165"/>
      <c r="V64" s="163"/>
      <c r="W64" s="164"/>
      <c r="X64" s="164"/>
      <c r="Y64" s="164"/>
      <c r="Z64" s="164"/>
      <c r="AA64" s="164"/>
      <c r="AB64" s="164"/>
      <c r="AC64" s="164"/>
      <c r="AD64" s="165"/>
    </row>
    <row r="65" spans="2:30" x14ac:dyDescent="0.2">
      <c r="B65" s="163"/>
      <c r="C65" s="164"/>
      <c r="D65" s="164"/>
      <c r="E65" s="164"/>
      <c r="F65" s="164"/>
      <c r="G65" s="164"/>
      <c r="H65" s="164"/>
      <c r="I65" s="164"/>
      <c r="J65" s="165"/>
      <c r="L65" s="163"/>
      <c r="M65" s="164"/>
      <c r="N65" s="164"/>
      <c r="O65" s="164"/>
      <c r="P65" s="164"/>
      <c r="Q65" s="164"/>
      <c r="R65" s="164"/>
      <c r="S65" s="164"/>
      <c r="T65" s="165"/>
      <c r="V65" s="163"/>
      <c r="W65" s="164"/>
      <c r="X65" s="164"/>
      <c r="Y65" s="164"/>
      <c r="Z65" s="164"/>
      <c r="AA65" s="164"/>
      <c r="AB65" s="164"/>
      <c r="AC65" s="164"/>
      <c r="AD65" s="165"/>
    </row>
    <row r="66" spans="2:30" x14ac:dyDescent="0.2">
      <c r="B66" s="163"/>
      <c r="C66" s="164"/>
      <c r="D66" s="164"/>
      <c r="E66" s="164"/>
      <c r="F66" s="164"/>
      <c r="G66" s="164"/>
      <c r="H66" s="164"/>
      <c r="I66" s="164"/>
      <c r="J66" s="165"/>
      <c r="L66" s="163"/>
      <c r="M66" s="164"/>
      <c r="N66" s="164"/>
      <c r="O66" s="164"/>
      <c r="P66" s="164"/>
      <c r="Q66" s="164"/>
      <c r="R66" s="164"/>
      <c r="S66" s="164"/>
      <c r="T66" s="165"/>
      <c r="V66" s="163"/>
      <c r="W66" s="164"/>
      <c r="X66" s="164"/>
      <c r="Y66" s="164"/>
      <c r="Z66" s="164"/>
      <c r="AA66" s="164"/>
      <c r="AB66" s="164"/>
      <c r="AC66" s="164"/>
      <c r="AD66" s="165"/>
    </row>
    <row r="67" spans="2:30" x14ac:dyDescent="0.2">
      <c r="B67" s="163"/>
      <c r="C67" s="164"/>
      <c r="D67" s="164"/>
      <c r="E67" s="164"/>
      <c r="F67" s="164"/>
      <c r="G67" s="164"/>
      <c r="H67" s="164"/>
      <c r="I67" s="164"/>
      <c r="J67" s="165"/>
      <c r="L67" s="163"/>
      <c r="M67" s="164"/>
      <c r="N67" s="164"/>
      <c r="O67" s="164"/>
      <c r="P67" s="164"/>
      <c r="Q67" s="164"/>
      <c r="R67" s="164"/>
      <c r="S67" s="164"/>
      <c r="T67" s="165"/>
      <c r="V67" s="163"/>
      <c r="W67" s="164"/>
      <c r="X67" s="164"/>
      <c r="Y67" s="164"/>
      <c r="Z67" s="164"/>
      <c r="AA67" s="164"/>
      <c r="AB67" s="164"/>
      <c r="AC67" s="164"/>
      <c r="AD67" s="165"/>
    </row>
    <row r="68" spans="2:30" ht="15" thickBot="1" x14ac:dyDescent="0.25">
      <c r="B68" s="166"/>
      <c r="C68" s="167"/>
      <c r="D68" s="167"/>
      <c r="E68" s="167"/>
      <c r="F68" s="167"/>
      <c r="G68" s="167"/>
      <c r="H68" s="167"/>
      <c r="I68" s="167"/>
      <c r="J68" s="168"/>
      <c r="L68" s="166"/>
      <c r="M68" s="167"/>
      <c r="N68" s="167"/>
      <c r="O68" s="167"/>
      <c r="P68" s="167"/>
      <c r="Q68" s="167"/>
      <c r="R68" s="167"/>
      <c r="S68" s="167"/>
      <c r="T68" s="168"/>
      <c r="V68" s="166"/>
      <c r="W68" s="167"/>
      <c r="X68" s="167"/>
      <c r="Y68" s="167"/>
      <c r="Z68" s="167"/>
      <c r="AA68" s="167"/>
      <c r="AB68" s="167"/>
      <c r="AC68" s="167"/>
      <c r="AD68" s="168"/>
    </row>
  </sheetData>
  <mergeCells count="6">
    <mergeCell ref="B2:J34"/>
    <mergeCell ref="L2:T34"/>
    <mergeCell ref="V2:AD34"/>
    <mergeCell ref="B36:J68"/>
    <mergeCell ref="L36:T68"/>
    <mergeCell ref="V36:AD6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30"/>
  <sheetViews>
    <sheetView zoomScaleNormal="100" workbookViewId="0">
      <selection activeCell="N34" sqref="N34"/>
    </sheetView>
  </sheetViews>
  <sheetFormatPr defaultColWidth="8.7109375" defaultRowHeight="14.25" x14ac:dyDescent="0.2"/>
  <cols>
    <col min="1" max="1" width="8.7109375" style="48" customWidth="1"/>
    <col min="2" max="2" width="29.42578125" style="48" bestFit="1" customWidth="1"/>
    <col min="3" max="3" width="40.28515625" style="89" bestFit="1" customWidth="1"/>
    <col min="4" max="5" width="8.7109375" style="48"/>
    <col min="6" max="6" width="6.85546875" style="48" customWidth="1"/>
    <col min="7" max="7" width="4.7109375" style="48" customWidth="1"/>
    <col min="8" max="8" width="8.7109375" style="48"/>
    <col min="9" max="9" width="19.85546875" style="48" customWidth="1"/>
    <col min="10" max="10" width="40.28515625" style="89" bestFit="1" customWidth="1"/>
    <col min="11" max="11" width="8.7109375" style="48"/>
    <col min="12" max="12" width="4.42578125" style="48" customWidth="1"/>
    <col min="13" max="13" width="2.85546875" style="48" customWidth="1"/>
    <col min="14" max="14" width="8.7109375" style="48"/>
    <col min="15" max="15" width="4.140625" style="48" customWidth="1"/>
    <col min="16" max="16" width="29.42578125" style="48" bestFit="1" customWidth="1"/>
    <col min="17" max="17" width="40.42578125" style="89" customWidth="1"/>
    <col min="18" max="16384" width="8.7109375" style="48"/>
  </cols>
  <sheetData>
    <row r="1" spans="2:21" ht="33" customHeight="1" thickBot="1" x14ac:dyDescent="0.25">
      <c r="B1" s="169" t="s">
        <v>146</v>
      </c>
      <c r="C1" s="170"/>
      <c r="D1" s="170"/>
      <c r="E1" s="170"/>
      <c r="F1" s="170"/>
      <c r="G1" s="170"/>
      <c r="H1" s="170"/>
      <c r="I1" s="170"/>
      <c r="J1" s="170"/>
      <c r="K1" s="170"/>
      <c r="L1" s="170"/>
      <c r="M1" s="170"/>
      <c r="N1" s="170"/>
      <c r="O1" s="170"/>
      <c r="P1" s="170"/>
      <c r="Q1" s="170"/>
      <c r="R1" s="170"/>
      <c r="S1" s="170"/>
      <c r="T1" s="170"/>
      <c r="U1" s="171"/>
    </row>
    <row r="2" spans="2:21" ht="33" customHeight="1" thickBot="1" x14ac:dyDescent="0.25">
      <c r="B2" s="138"/>
      <c r="C2" s="138"/>
      <c r="D2" s="138"/>
      <c r="E2" s="138"/>
      <c r="F2" s="138"/>
      <c r="G2" s="138"/>
      <c r="H2" s="138"/>
      <c r="I2" s="138"/>
      <c r="J2" s="138"/>
      <c r="K2" s="138"/>
      <c r="L2" s="138"/>
      <c r="M2" s="138"/>
      <c r="N2" s="138"/>
      <c r="O2" s="138"/>
      <c r="P2" s="138"/>
      <c r="Q2" s="138"/>
      <c r="R2" s="138"/>
      <c r="S2" s="138"/>
    </row>
    <row r="3" spans="2:21" s="94" customFormat="1" ht="15" customHeight="1" x14ac:dyDescent="0.25">
      <c r="B3" s="141" t="s">
        <v>111</v>
      </c>
      <c r="C3" s="172" t="s">
        <v>91</v>
      </c>
      <c r="D3" s="172"/>
      <c r="E3" s="172"/>
      <c r="F3" s="173"/>
      <c r="H3" s="141" t="s">
        <v>111</v>
      </c>
      <c r="I3" s="143"/>
      <c r="J3" s="172" t="s">
        <v>36</v>
      </c>
      <c r="K3" s="172"/>
      <c r="L3" s="172"/>
      <c r="M3" s="172"/>
      <c r="N3" s="173"/>
      <c r="P3" s="141" t="s">
        <v>111</v>
      </c>
      <c r="Q3" s="174" t="s">
        <v>34</v>
      </c>
      <c r="R3" s="174"/>
      <c r="S3" s="174"/>
      <c r="T3" s="174"/>
      <c r="U3" s="175"/>
    </row>
    <row r="4" spans="2:21" x14ac:dyDescent="0.2">
      <c r="B4" s="139"/>
      <c r="F4" s="140"/>
      <c r="H4" s="139"/>
      <c r="N4" s="140"/>
      <c r="P4" s="139"/>
      <c r="U4" s="140"/>
    </row>
    <row r="5" spans="2:21" x14ac:dyDescent="0.2">
      <c r="B5" s="139"/>
      <c r="F5" s="140"/>
      <c r="H5" s="139"/>
      <c r="N5" s="140"/>
      <c r="P5" s="139"/>
      <c r="U5" s="140"/>
    </row>
    <row r="6" spans="2:21" x14ac:dyDescent="0.2">
      <c r="B6" s="139"/>
      <c r="F6" s="140"/>
      <c r="H6" s="139"/>
      <c r="N6" s="140"/>
      <c r="P6" s="139"/>
      <c r="U6" s="140"/>
    </row>
    <row r="7" spans="2:21" x14ac:dyDescent="0.2">
      <c r="B7" s="139"/>
      <c r="F7" s="140"/>
      <c r="H7" s="139"/>
      <c r="N7" s="140"/>
      <c r="P7" s="139"/>
      <c r="U7" s="140"/>
    </row>
    <row r="8" spans="2:21" x14ac:dyDescent="0.2">
      <c r="B8" s="139"/>
      <c r="F8" s="140"/>
      <c r="H8" s="139"/>
      <c r="N8" s="140"/>
      <c r="P8" s="139"/>
      <c r="U8" s="140"/>
    </row>
    <row r="9" spans="2:21" x14ac:dyDescent="0.2">
      <c r="B9" s="139"/>
      <c r="F9" s="140"/>
      <c r="H9" s="139"/>
      <c r="N9" s="140"/>
      <c r="P9" s="139"/>
      <c r="U9" s="140"/>
    </row>
    <row r="10" spans="2:21" x14ac:dyDescent="0.2">
      <c r="B10" s="139"/>
      <c r="F10" s="140"/>
      <c r="H10" s="139"/>
      <c r="N10" s="140"/>
      <c r="P10" s="139"/>
      <c r="U10" s="140"/>
    </row>
    <row r="11" spans="2:21" x14ac:dyDescent="0.2">
      <c r="B11" s="139"/>
      <c r="F11" s="140"/>
      <c r="H11" s="139"/>
      <c r="N11" s="140"/>
      <c r="P11" s="139"/>
      <c r="U11" s="140"/>
    </row>
    <row r="12" spans="2:21" x14ac:dyDescent="0.2">
      <c r="B12" s="139"/>
      <c r="F12" s="140"/>
      <c r="H12" s="139"/>
      <c r="N12" s="140"/>
      <c r="P12" s="139"/>
      <c r="U12" s="140"/>
    </row>
    <row r="13" spans="2:21" x14ac:dyDescent="0.2">
      <c r="B13" s="139"/>
      <c r="F13" s="140"/>
      <c r="H13" s="139"/>
      <c r="N13" s="140"/>
      <c r="P13" s="139"/>
      <c r="U13" s="140"/>
    </row>
    <row r="14" spans="2:21" x14ac:dyDescent="0.2">
      <c r="B14" s="139"/>
      <c r="F14" s="140"/>
      <c r="H14" s="139"/>
      <c r="N14" s="140"/>
      <c r="P14" s="139"/>
      <c r="U14" s="140"/>
    </row>
    <row r="15" spans="2:21" x14ac:dyDescent="0.2">
      <c r="B15" s="139"/>
      <c r="F15" s="140"/>
      <c r="H15" s="139"/>
      <c r="N15" s="140"/>
      <c r="P15" s="139"/>
      <c r="U15" s="140"/>
    </row>
    <row r="16" spans="2:21" x14ac:dyDescent="0.2">
      <c r="B16" s="139"/>
      <c r="F16" s="140"/>
      <c r="H16" s="139"/>
      <c r="N16" s="140"/>
      <c r="P16" s="139"/>
      <c r="U16" s="140"/>
    </row>
    <row r="17" spans="2:21" x14ac:dyDescent="0.2">
      <c r="B17" s="139"/>
      <c r="F17" s="140"/>
      <c r="H17" s="139"/>
      <c r="N17" s="140"/>
      <c r="P17" s="139"/>
      <c r="U17" s="140"/>
    </row>
    <row r="18" spans="2:21" x14ac:dyDescent="0.2">
      <c r="B18" s="139"/>
      <c r="F18" s="140"/>
      <c r="H18" s="139"/>
      <c r="N18" s="140"/>
      <c r="P18" s="139"/>
      <c r="U18" s="140"/>
    </row>
    <row r="19" spans="2:21" x14ac:dyDescent="0.2">
      <c r="B19" s="139"/>
      <c r="F19" s="140"/>
      <c r="H19" s="139"/>
      <c r="N19" s="140"/>
      <c r="P19" s="139"/>
      <c r="U19" s="140"/>
    </row>
    <row r="20" spans="2:21" x14ac:dyDescent="0.2">
      <c r="B20" s="139"/>
      <c r="F20" s="140"/>
      <c r="H20" s="139"/>
      <c r="N20" s="140"/>
      <c r="P20" s="139"/>
      <c r="U20" s="140"/>
    </row>
    <row r="21" spans="2:21" x14ac:dyDescent="0.2">
      <c r="B21" s="139"/>
      <c r="F21" s="140"/>
      <c r="H21" s="139"/>
      <c r="N21" s="140"/>
      <c r="P21" s="139"/>
      <c r="U21" s="140"/>
    </row>
    <row r="22" spans="2:21" x14ac:dyDescent="0.2">
      <c r="B22" s="139"/>
      <c r="F22" s="140"/>
      <c r="H22" s="139"/>
      <c r="N22" s="140"/>
      <c r="P22" s="139"/>
      <c r="U22" s="140"/>
    </row>
    <row r="23" spans="2:21" x14ac:dyDescent="0.2">
      <c r="B23" s="139"/>
      <c r="F23" s="140"/>
      <c r="H23" s="139"/>
      <c r="N23" s="140"/>
      <c r="P23" s="139"/>
      <c r="U23" s="140"/>
    </row>
    <row r="24" spans="2:21" x14ac:dyDescent="0.2">
      <c r="B24" s="139"/>
      <c r="F24" s="140"/>
      <c r="H24" s="139"/>
      <c r="N24" s="140"/>
      <c r="P24" s="139"/>
      <c r="U24" s="140"/>
    </row>
    <row r="25" spans="2:21" ht="15" customHeight="1" x14ac:dyDescent="0.2">
      <c r="B25" s="163" t="s">
        <v>143</v>
      </c>
      <c r="C25" s="164"/>
      <c r="D25" s="164"/>
      <c r="E25" s="164"/>
      <c r="F25" s="165"/>
      <c r="H25" s="139"/>
      <c r="N25" s="140"/>
      <c r="P25" s="139"/>
      <c r="U25" s="140"/>
    </row>
    <row r="26" spans="2:21" ht="15" customHeight="1" x14ac:dyDescent="0.2">
      <c r="B26" s="163"/>
      <c r="C26" s="164"/>
      <c r="D26" s="164"/>
      <c r="E26" s="164"/>
      <c r="F26" s="165"/>
      <c r="H26" s="139"/>
      <c r="N26" s="140"/>
      <c r="P26" s="139"/>
      <c r="U26" s="140"/>
    </row>
    <row r="27" spans="2:21" ht="15" customHeight="1" x14ac:dyDescent="0.2">
      <c r="B27" s="163"/>
      <c r="C27" s="164"/>
      <c r="D27" s="164"/>
      <c r="E27" s="164"/>
      <c r="F27" s="165"/>
      <c r="H27" s="139"/>
      <c r="N27" s="140"/>
      <c r="P27" s="139"/>
      <c r="U27" s="140"/>
    </row>
    <row r="28" spans="2:21" ht="15" customHeight="1" x14ac:dyDescent="0.2">
      <c r="B28" s="163"/>
      <c r="C28" s="164"/>
      <c r="D28" s="164"/>
      <c r="E28" s="164"/>
      <c r="F28" s="165"/>
      <c r="H28" s="163" t="s">
        <v>144</v>
      </c>
      <c r="I28" s="164"/>
      <c r="J28" s="164"/>
      <c r="K28" s="164"/>
      <c r="L28" s="164"/>
      <c r="M28" s="164"/>
      <c r="N28" s="165"/>
      <c r="P28" s="163" t="s">
        <v>145</v>
      </c>
      <c r="Q28" s="164"/>
      <c r="R28" s="164"/>
      <c r="S28" s="164"/>
      <c r="T28" s="164"/>
      <c r="U28" s="165"/>
    </row>
    <row r="29" spans="2:21" ht="15" customHeight="1" x14ac:dyDescent="0.2">
      <c r="B29" s="163"/>
      <c r="C29" s="164"/>
      <c r="D29" s="164"/>
      <c r="E29" s="164"/>
      <c r="F29" s="165"/>
      <c r="H29" s="163"/>
      <c r="I29" s="164"/>
      <c r="J29" s="164"/>
      <c r="K29" s="164"/>
      <c r="L29" s="164"/>
      <c r="M29" s="164"/>
      <c r="N29" s="165"/>
      <c r="P29" s="163"/>
      <c r="Q29" s="164"/>
      <c r="R29" s="164"/>
      <c r="S29" s="164"/>
      <c r="T29" s="164"/>
      <c r="U29" s="165"/>
    </row>
    <row r="30" spans="2:21" ht="15" customHeight="1" thickBot="1" x14ac:dyDescent="0.25">
      <c r="B30" s="166"/>
      <c r="C30" s="167"/>
      <c r="D30" s="167"/>
      <c r="E30" s="167"/>
      <c r="F30" s="168"/>
      <c r="H30" s="166"/>
      <c r="I30" s="167"/>
      <c r="J30" s="167"/>
      <c r="K30" s="167"/>
      <c r="L30" s="167"/>
      <c r="M30" s="167"/>
      <c r="N30" s="168"/>
      <c r="P30" s="166"/>
      <c r="Q30" s="167"/>
      <c r="R30" s="167"/>
      <c r="S30" s="167"/>
      <c r="T30" s="167"/>
      <c r="U30" s="168"/>
    </row>
  </sheetData>
  <mergeCells count="7">
    <mergeCell ref="B1:U1"/>
    <mergeCell ref="B25:F30"/>
    <mergeCell ref="C3:F3"/>
    <mergeCell ref="J3:N3"/>
    <mergeCell ref="H28:N30"/>
    <mergeCell ref="P28:U30"/>
    <mergeCell ref="Q3:U3"/>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'Percents by Cluster'!$C$1:$S$1</xm:f>
          </x14:formula1>
          <xm:sqref>C3</xm:sqref>
        </x14:dataValidation>
        <x14:dataValidation type="list" allowBlank="1" showInputMessage="1" showErrorMessage="1" xr:uid="{00000000-0002-0000-0900-000002000000}">
          <x14:formula1>
            <xm:f>'Percents by Cluster'!$D$1:$S$1</xm:f>
          </x14:formula1>
          <xm:sqref>J3</xm:sqref>
        </x14:dataValidation>
        <x14:dataValidation type="list" allowBlank="1" showInputMessage="1" showErrorMessage="1" xr:uid="{00000000-0002-0000-0900-000001000000}">
          <x14:formula1>
            <xm:f>'Answer options'!$B$2:$B$17</xm:f>
          </x14:formula1>
          <xm:sqref>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36"/>
  <sheetViews>
    <sheetView tabSelected="1" workbookViewId="0">
      <selection activeCell="C3" sqref="C3"/>
    </sheetView>
  </sheetViews>
  <sheetFormatPr defaultColWidth="8.7109375" defaultRowHeight="14.25" x14ac:dyDescent="0.2"/>
  <cols>
    <col min="1" max="1" width="8.7109375" style="48"/>
    <col min="2" max="2" width="30.42578125" style="48" bestFit="1" customWidth="1"/>
    <col min="3" max="3" width="49.42578125" style="48" customWidth="1"/>
    <col min="4" max="4" width="6.85546875" style="48" customWidth="1"/>
    <col min="5" max="8" width="8.7109375" style="48"/>
    <col min="9" max="9" width="4.28515625" style="48" customWidth="1"/>
    <col min="10" max="19" width="8.7109375" style="48"/>
    <col min="20" max="20" width="15.85546875" style="48" customWidth="1"/>
    <col min="21" max="21" width="8.7109375" style="48"/>
    <col min="22" max="22" width="4.28515625" style="48" customWidth="1"/>
    <col min="23" max="32" width="8.7109375" style="48"/>
    <col min="33" max="33" width="15.42578125" style="48" customWidth="1"/>
    <col min="34" max="16384" width="8.7109375" style="48"/>
  </cols>
  <sheetData>
    <row r="1" spans="2:34" ht="48.75" customHeight="1" thickBot="1" x14ac:dyDescent="0.25">
      <c r="B1" s="169" t="s">
        <v>147</v>
      </c>
      <c r="C1" s="170"/>
      <c r="D1" s="170"/>
      <c r="E1" s="170"/>
      <c r="F1" s="170"/>
      <c r="G1" s="170"/>
      <c r="H1" s="170"/>
      <c r="I1" s="170"/>
      <c r="J1" s="170"/>
      <c r="K1" s="170"/>
      <c r="L1" s="170"/>
      <c r="M1" s="170"/>
      <c r="N1" s="170"/>
      <c r="O1" s="170"/>
      <c r="P1" s="170"/>
      <c r="Q1" s="170"/>
      <c r="R1" s="170"/>
      <c r="S1" s="170"/>
      <c r="T1" s="170"/>
      <c r="U1" s="171"/>
    </row>
    <row r="2" spans="2:34" ht="15" x14ac:dyDescent="0.2">
      <c r="B2" s="138"/>
      <c r="C2" s="138"/>
      <c r="D2" s="138"/>
      <c r="E2" s="138"/>
      <c r="F2" s="138"/>
      <c r="G2" s="138"/>
      <c r="H2" s="138"/>
      <c r="I2" s="138"/>
      <c r="J2" s="138"/>
      <c r="K2" s="138"/>
      <c r="L2" s="138"/>
      <c r="M2" s="138"/>
      <c r="N2" s="138"/>
      <c r="O2" s="138"/>
      <c r="P2" s="138"/>
      <c r="Q2" s="138"/>
      <c r="R2" s="138"/>
      <c r="S2" s="138"/>
      <c r="T2" s="138"/>
      <c r="U2" s="138"/>
    </row>
    <row r="3" spans="2:34" ht="15" x14ac:dyDescent="0.25">
      <c r="B3" s="144" t="s">
        <v>114</v>
      </c>
      <c r="C3" s="145" t="s">
        <v>153</v>
      </c>
    </row>
    <row r="4" spans="2:34" ht="10.5" customHeight="1" x14ac:dyDescent="0.2"/>
    <row r="5" spans="2:34" ht="7.5" customHeight="1" thickBot="1" x14ac:dyDescent="0.25"/>
    <row r="6" spans="2:34" ht="15" customHeight="1" x14ac:dyDescent="0.2">
      <c r="B6" s="160" t="s">
        <v>148</v>
      </c>
      <c r="C6" s="161"/>
      <c r="D6" s="161"/>
      <c r="E6" s="161"/>
      <c r="F6" s="161"/>
      <c r="G6" s="161"/>
      <c r="H6" s="162"/>
      <c r="J6" s="160" t="s">
        <v>150</v>
      </c>
      <c r="K6" s="161"/>
      <c r="L6" s="161"/>
      <c r="M6" s="161"/>
      <c r="N6" s="161"/>
      <c r="O6" s="161"/>
      <c r="P6" s="161"/>
      <c r="Q6" s="161"/>
      <c r="R6" s="161"/>
      <c r="S6" s="161"/>
      <c r="T6" s="161"/>
      <c r="U6" s="162"/>
      <c r="W6" s="160" t="s">
        <v>149</v>
      </c>
      <c r="X6" s="161"/>
      <c r="Y6" s="161"/>
      <c r="Z6" s="161"/>
      <c r="AA6" s="161"/>
      <c r="AB6" s="161"/>
      <c r="AC6" s="161"/>
      <c r="AD6" s="161"/>
      <c r="AE6" s="161"/>
      <c r="AF6" s="161"/>
      <c r="AG6" s="161"/>
      <c r="AH6" s="162"/>
    </row>
    <row r="7" spans="2:34" ht="15" customHeight="1" x14ac:dyDescent="0.2">
      <c r="B7" s="163"/>
      <c r="C7" s="164"/>
      <c r="D7" s="164"/>
      <c r="E7" s="164"/>
      <c r="F7" s="164"/>
      <c r="G7" s="164"/>
      <c r="H7" s="165"/>
      <c r="J7" s="163"/>
      <c r="K7" s="164"/>
      <c r="L7" s="164"/>
      <c r="M7" s="164"/>
      <c r="N7" s="164"/>
      <c r="O7" s="164"/>
      <c r="P7" s="164"/>
      <c r="Q7" s="164"/>
      <c r="R7" s="164"/>
      <c r="S7" s="164"/>
      <c r="T7" s="164"/>
      <c r="U7" s="165"/>
      <c r="W7" s="163"/>
      <c r="X7" s="164"/>
      <c r="Y7" s="164"/>
      <c r="Z7" s="164"/>
      <c r="AA7" s="164"/>
      <c r="AB7" s="164"/>
      <c r="AC7" s="164"/>
      <c r="AD7" s="164"/>
      <c r="AE7" s="164"/>
      <c r="AF7" s="164"/>
      <c r="AG7" s="164"/>
      <c r="AH7" s="165"/>
    </row>
    <row r="8" spans="2:34" ht="15" customHeight="1" x14ac:dyDescent="0.2">
      <c r="B8" s="163"/>
      <c r="C8" s="164"/>
      <c r="D8" s="164"/>
      <c r="E8" s="164"/>
      <c r="F8" s="164"/>
      <c r="G8" s="164"/>
      <c r="H8" s="165"/>
      <c r="J8" s="163"/>
      <c r="K8" s="164"/>
      <c r="L8" s="164"/>
      <c r="M8" s="164"/>
      <c r="N8" s="164"/>
      <c r="O8" s="164"/>
      <c r="P8" s="164"/>
      <c r="Q8" s="164"/>
      <c r="R8" s="164"/>
      <c r="S8" s="164"/>
      <c r="T8" s="164"/>
      <c r="U8" s="165"/>
      <c r="W8" s="163"/>
      <c r="X8" s="164"/>
      <c r="Y8" s="164"/>
      <c r="Z8" s="164"/>
      <c r="AA8" s="164"/>
      <c r="AB8" s="164"/>
      <c r="AC8" s="164"/>
      <c r="AD8" s="164"/>
      <c r="AE8" s="164"/>
      <c r="AF8" s="164"/>
      <c r="AG8" s="164"/>
      <c r="AH8" s="165"/>
    </row>
    <row r="9" spans="2:34" ht="15" customHeight="1" x14ac:dyDescent="0.2">
      <c r="B9" s="163"/>
      <c r="C9" s="164"/>
      <c r="D9" s="164"/>
      <c r="E9" s="164"/>
      <c r="F9" s="164"/>
      <c r="G9" s="164"/>
      <c r="H9" s="165"/>
      <c r="J9" s="163"/>
      <c r="K9" s="164"/>
      <c r="L9" s="164"/>
      <c r="M9" s="164"/>
      <c r="N9" s="164"/>
      <c r="O9" s="164"/>
      <c r="P9" s="164"/>
      <c r="Q9" s="164"/>
      <c r="R9" s="164"/>
      <c r="S9" s="164"/>
      <c r="T9" s="164"/>
      <c r="U9" s="165"/>
      <c r="W9" s="163"/>
      <c r="X9" s="164"/>
      <c r="Y9" s="164"/>
      <c r="Z9" s="164"/>
      <c r="AA9" s="164"/>
      <c r="AB9" s="164"/>
      <c r="AC9" s="164"/>
      <c r="AD9" s="164"/>
      <c r="AE9" s="164"/>
      <c r="AF9" s="164"/>
      <c r="AG9" s="164"/>
      <c r="AH9" s="165"/>
    </row>
    <row r="10" spans="2:34" ht="15" customHeight="1" x14ac:dyDescent="0.2">
      <c r="B10" s="163"/>
      <c r="C10" s="164"/>
      <c r="D10" s="164"/>
      <c r="E10" s="164"/>
      <c r="F10" s="164"/>
      <c r="G10" s="164"/>
      <c r="H10" s="165"/>
      <c r="J10" s="163"/>
      <c r="K10" s="164"/>
      <c r="L10" s="164"/>
      <c r="M10" s="164"/>
      <c r="N10" s="164"/>
      <c r="O10" s="164"/>
      <c r="P10" s="164"/>
      <c r="Q10" s="164"/>
      <c r="R10" s="164"/>
      <c r="S10" s="164"/>
      <c r="T10" s="164"/>
      <c r="U10" s="165"/>
      <c r="W10" s="163"/>
      <c r="X10" s="164"/>
      <c r="Y10" s="164"/>
      <c r="Z10" s="164"/>
      <c r="AA10" s="164"/>
      <c r="AB10" s="164"/>
      <c r="AC10" s="164"/>
      <c r="AD10" s="164"/>
      <c r="AE10" s="164"/>
      <c r="AF10" s="164"/>
      <c r="AG10" s="164"/>
      <c r="AH10" s="165"/>
    </row>
    <row r="11" spans="2:34" ht="15" customHeight="1" x14ac:dyDescent="0.2">
      <c r="B11" s="163"/>
      <c r="C11" s="164"/>
      <c r="D11" s="164"/>
      <c r="E11" s="164"/>
      <c r="F11" s="164"/>
      <c r="G11" s="164"/>
      <c r="H11" s="165"/>
      <c r="J11" s="163"/>
      <c r="K11" s="164"/>
      <c r="L11" s="164"/>
      <c r="M11" s="164"/>
      <c r="N11" s="164"/>
      <c r="O11" s="164"/>
      <c r="P11" s="164"/>
      <c r="Q11" s="164"/>
      <c r="R11" s="164"/>
      <c r="S11" s="164"/>
      <c r="T11" s="164"/>
      <c r="U11" s="165"/>
      <c r="W11" s="163"/>
      <c r="X11" s="164"/>
      <c r="Y11" s="164"/>
      <c r="Z11" s="164"/>
      <c r="AA11" s="164"/>
      <c r="AB11" s="164"/>
      <c r="AC11" s="164"/>
      <c r="AD11" s="164"/>
      <c r="AE11" s="164"/>
      <c r="AF11" s="164"/>
      <c r="AG11" s="164"/>
      <c r="AH11" s="165"/>
    </row>
    <row r="12" spans="2:34" ht="15" customHeight="1" x14ac:dyDescent="0.2">
      <c r="B12" s="163"/>
      <c r="C12" s="164"/>
      <c r="D12" s="164"/>
      <c r="E12" s="164"/>
      <c r="F12" s="164"/>
      <c r="G12" s="164"/>
      <c r="H12" s="165"/>
      <c r="J12" s="163"/>
      <c r="K12" s="164"/>
      <c r="L12" s="164"/>
      <c r="M12" s="164"/>
      <c r="N12" s="164"/>
      <c r="O12" s="164"/>
      <c r="P12" s="164"/>
      <c r="Q12" s="164"/>
      <c r="R12" s="164"/>
      <c r="S12" s="164"/>
      <c r="T12" s="164"/>
      <c r="U12" s="165"/>
      <c r="W12" s="163"/>
      <c r="X12" s="164"/>
      <c r="Y12" s="164"/>
      <c r="Z12" s="164"/>
      <c r="AA12" s="164"/>
      <c r="AB12" s="164"/>
      <c r="AC12" s="164"/>
      <c r="AD12" s="164"/>
      <c r="AE12" s="164"/>
      <c r="AF12" s="164"/>
      <c r="AG12" s="164"/>
      <c r="AH12" s="165"/>
    </row>
    <row r="13" spans="2:34" ht="15" customHeight="1" x14ac:dyDescent="0.2">
      <c r="B13" s="163"/>
      <c r="C13" s="164"/>
      <c r="D13" s="164"/>
      <c r="E13" s="164"/>
      <c r="F13" s="164"/>
      <c r="G13" s="164"/>
      <c r="H13" s="165"/>
      <c r="J13" s="163"/>
      <c r="K13" s="164"/>
      <c r="L13" s="164"/>
      <c r="M13" s="164"/>
      <c r="N13" s="164"/>
      <c r="O13" s="164"/>
      <c r="P13" s="164"/>
      <c r="Q13" s="164"/>
      <c r="R13" s="164"/>
      <c r="S13" s="164"/>
      <c r="T13" s="164"/>
      <c r="U13" s="165"/>
      <c r="W13" s="163"/>
      <c r="X13" s="164"/>
      <c r="Y13" s="164"/>
      <c r="Z13" s="164"/>
      <c r="AA13" s="164"/>
      <c r="AB13" s="164"/>
      <c r="AC13" s="164"/>
      <c r="AD13" s="164"/>
      <c r="AE13" s="164"/>
      <c r="AF13" s="164"/>
      <c r="AG13" s="164"/>
      <c r="AH13" s="165"/>
    </row>
    <row r="14" spans="2:34" ht="15" customHeight="1" x14ac:dyDescent="0.2">
      <c r="B14" s="163"/>
      <c r="C14" s="164"/>
      <c r="D14" s="164"/>
      <c r="E14" s="164"/>
      <c r="F14" s="164"/>
      <c r="G14" s="164"/>
      <c r="H14" s="165"/>
      <c r="J14" s="163"/>
      <c r="K14" s="164"/>
      <c r="L14" s="164"/>
      <c r="M14" s="164"/>
      <c r="N14" s="164"/>
      <c r="O14" s="164"/>
      <c r="P14" s="164"/>
      <c r="Q14" s="164"/>
      <c r="R14" s="164"/>
      <c r="S14" s="164"/>
      <c r="T14" s="164"/>
      <c r="U14" s="165"/>
      <c r="W14" s="163"/>
      <c r="X14" s="164"/>
      <c r="Y14" s="164"/>
      <c r="Z14" s="164"/>
      <c r="AA14" s="164"/>
      <c r="AB14" s="164"/>
      <c r="AC14" s="164"/>
      <c r="AD14" s="164"/>
      <c r="AE14" s="164"/>
      <c r="AF14" s="164"/>
      <c r="AG14" s="164"/>
      <c r="AH14" s="165"/>
    </row>
    <row r="15" spans="2:34" ht="15" customHeight="1" x14ac:dyDescent="0.2">
      <c r="B15" s="163"/>
      <c r="C15" s="164"/>
      <c r="D15" s="164"/>
      <c r="E15" s="164"/>
      <c r="F15" s="164"/>
      <c r="G15" s="164"/>
      <c r="H15" s="165"/>
      <c r="J15" s="163"/>
      <c r="K15" s="164"/>
      <c r="L15" s="164"/>
      <c r="M15" s="164"/>
      <c r="N15" s="164"/>
      <c r="O15" s="164"/>
      <c r="P15" s="164"/>
      <c r="Q15" s="164"/>
      <c r="R15" s="164"/>
      <c r="S15" s="164"/>
      <c r="T15" s="164"/>
      <c r="U15" s="165"/>
      <c r="W15" s="163"/>
      <c r="X15" s="164"/>
      <c r="Y15" s="164"/>
      <c r="Z15" s="164"/>
      <c r="AA15" s="164"/>
      <c r="AB15" s="164"/>
      <c r="AC15" s="164"/>
      <c r="AD15" s="164"/>
      <c r="AE15" s="164"/>
      <c r="AF15" s="164"/>
      <c r="AG15" s="164"/>
      <c r="AH15" s="165"/>
    </row>
    <row r="16" spans="2:34" ht="15" customHeight="1" x14ac:dyDescent="0.2">
      <c r="B16" s="163"/>
      <c r="C16" s="164"/>
      <c r="D16" s="164"/>
      <c r="E16" s="164"/>
      <c r="F16" s="164"/>
      <c r="G16" s="164"/>
      <c r="H16" s="165"/>
      <c r="J16" s="163"/>
      <c r="K16" s="164"/>
      <c r="L16" s="164"/>
      <c r="M16" s="164"/>
      <c r="N16" s="164"/>
      <c r="O16" s="164"/>
      <c r="P16" s="164"/>
      <c r="Q16" s="164"/>
      <c r="R16" s="164"/>
      <c r="S16" s="164"/>
      <c r="T16" s="164"/>
      <c r="U16" s="165"/>
      <c r="W16" s="163"/>
      <c r="X16" s="164"/>
      <c r="Y16" s="164"/>
      <c r="Z16" s="164"/>
      <c r="AA16" s="164"/>
      <c r="AB16" s="164"/>
      <c r="AC16" s="164"/>
      <c r="AD16" s="164"/>
      <c r="AE16" s="164"/>
      <c r="AF16" s="164"/>
      <c r="AG16" s="164"/>
      <c r="AH16" s="165"/>
    </row>
    <row r="17" spans="2:34" ht="15" customHeight="1" x14ac:dyDescent="0.2">
      <c r="B17" s="163"/>
      <c r="C17" s="164"/>
      <c r="D17" s="164"/>
      <c r="E17" s="164"/>
      <c r="F17" s="164"/>
      <c r="G17" s="164"/>
      <c r="H17" s="165"/>
      <c r="J17" s="163"/>
      <c r="K17" s="164"/>
      <c r="L17" s="164"/>
      <c r="M17" s="164"/>
      <c r="N17" s="164"/>
      <c r="O17" s="164"/>
      <c r="P17" s="164"/>
      <c r="Q17" s="164"/>
      <c r="R17" s="164"/>
      <c r="S17" s="164"/>
      <c r="T17" s="164"/>
      <c r="U17" s="165"/>
      <c r="W17" s="163"/>
      <c r="X17" s="164"/>
      <c r="Y17" s="164"/>
      <c r="Z17" s="164"/>
      <c r="AA17" s="164"/>
      <c r="AB17" s="164"/>
      <c r="AC17" s="164"/>
      <c r="AD17" s="164"/>
      <c r="AE17" s="164"/>
      <c r="AF17" s="164"/>
      <c r="AG17" s="164"/>
      <c r="AH17" s="165"/>
    </row>
    <row r="18" spans="2:34" ht="15" customHeight="1" x14ac:dyDescent="0.2">
      <c r="B18" s="163"/>
      <c r="C18" s="164"/>
      <c r="D18" s="164"/>
      <c r="E18" s="164"/>
      <c r="F18" s="164"/>
      <c r="G18" s="164"/>
      <c r="H18" s="165"/>
      <c r="J18" s="163"/>
      <c r="K18" s="164"/>
      <c r="L18" s="164"/>
      <c r="M18" s="164"/>
      <c r="N18" s="164"/>
      <c r="O18" s="164"/>
      <c r="P18" s="164"/>
      <c r="Q18" s="164"/>
      <c r="R18" s="164"/>
      <c r="S18" s="164"/>
      <c r="T18" s="164"/>
      <c r="U18" s="165"/>
      <c r="W18" s="163"/>
      <c r="X18" s="164"/>
      <c r="Y18" s="164"/>
      <c r="Z18" s="164"/>
      <c r="AA18" s="164"/>
      <c r="AB18" s="164"/>
      <c r="AC18" s="164"/>
      <c r="AD18" s="164"/>
      <c r="AE18" s="164"/>
      <c r="AF18" s="164"/>
      <c r="AG18" s="164"/>
      <c r="AH18" s="165"/>
    </row>
    <row r="19" spans="2:34" ht="15" customHeight="1" x14ac:dyDescent="0.2">
      <c r="B19" s="163"/>
      <c r="C19" s="164"/>
      <c r="D19" s="164"/>
      <c r="E19" s="164"/>
      <c r="F19" s="164"/>
      <c r="G19" s="164"/>
      <c r="H19" s="165"/>
      <c r="J19" s="163"/>
      <c r="K19" s="164"/>
      <c r="L19" s="164"/>
      <c r="M19" s="164"/>
      <c r="N19" s="164"/>
      <c r="O19" s="164"/>
      <c r="P19" s="164"/>
      <c r="Q19" s="164"/>
      <c r="R19" s="164"/>
      <c r="S19" s="164"/>
      <c r="T19" s="164"/>
      <c r="U19" s="165"/>
      <c r="W19" s="163"/>
      <c r="X19" s="164"/>
      <c r="Y19" s="164"/>
      <c r="Z19" s="164"/>
      <c r="AA19" s="164"/>
      <c r="AB19" s="164"/>
      <c r="AC19" s="164"/>
      <c r="AD19" s="164"/>
      <c r="AE19" s="164"/>
      <c r="AF19" s="164"/>
      <c r="AG19" s="164"/>
      <c r="AH19" s="165"/>
    </row>
    <row r="20" spans="2:34" ht="15" customHeight="1" x14ac:dyDescent="0.2">
      <c r="B20" s="163"/>
      <c r="C20" s="164"/>
      <c r="D20" s="164"/>
      <c r="E20" s="164"/>
      <c r="F20" s="164"/>
      <c r="G20" s="164"/>
      <c r="H20" s="165"/>
      <c r="J20" s="163"/>
      <c r="K20" s="164"/>
      <c r="L20" s="164"/>
      <c r="M20" s="164"/>
      <c r="N20" s="164"/>
      <c r="O20" s="164"/>
      <c r="P20" s="164"/>
      <c r="Q20" s="164"/>
      <c r="R20" s="164"/>
      <c r="S20" s="164"/>
      <c r="T20" s="164"/>
      <c r="U20" s="165"/>
      <c r="W20" s="163"/>
      <c r="X20" s="164"/>
      <c r="Y20" s="164"/>
      <c r="Z20" s="164"/>
      <c r="AA20" s="164"/>
      <c r="AB20" s="164"/>
      <c r="AC20" s="164"/>
      <c r="AD20" s="164"/>
      <c r="AE20" s="164"/>
      <c r="AF20" s="164"/>
      <c r="AG20" s="164"/>
      <c r="AH20" s="165"/>
    </row>
    <row r="21" spans="2:34" ht="15" customHeight="1" x14ac:dyDescent="0.2">
      <c r="B21" s="163"/>
      <c r="C21" s="164"/>
      <c r="D21" s="164"/>
      <c r="E21" s="164"/>
      <c r="F21" s="164"/>
      <c r="G21" s="164"/>
      <c r="H21" s="165"/>
      <c r="J21" s="163"/>
      <c r="K21" s="164"/>
      <c r="L21" s="164"/>
      <c r="M21" s="164"/>
      <c r="N21" s="164"/>
      <c r="O21" s="164"/>
      <c r="P21" s="164"/>
      <c r="Q21" s="164"/>
      <c r="R21" s="164"/>
      <c r="S21" s="164"/>
      <c r="T21" s="164"/>
      <c r="U21" s="165"/>
      <c r="W21" s="163"/>
      <c r="X21" s="164"/>
      <c r="Y21" s="164"/>
      <c r="Z21" s="164"/>
      <c r="AA21" s="164"/>
      <c r="AB21" s="164"/>
      <c r="AC21" s="164"/>
      <c r="AD21" s="164"/>
      <c r="AE21" s="164"/>
      <c r="AF21" s="164"/>
      <c r="AG21" s="164"/>
      <c r="AH21" s="165"/>
    </row>
    <row r="22" spans="2:34" ht="15" customHeight="1" x14ac:dyDescent="0.2">
      <c r="B22" s="163"/>
      <c r="C22" s="164"/>
      <c r="D22" s="164"/>
      <c r="E22" s="164"/>
      <c r="F22" s="164"/>
      <c r="G22" s="164"/>
      <c r="H22" s="165"/>
      <c r="J22" s="163"/>
      <c r="K22" s="164"/>
      <c r="L22" s="164"/>
      <c r="M22" s="164"/>
      <c r="N22" s="164"/>
      <c r="O22" s="164"/>
      <c r="P22" s="164"/>
      <c r="Q22" s="164"/>
      <c r="R22" s="164"/>
      <c r="S22" s="164"/>
      <c r="T22" s="164"/>
      <c r="U22" s="165"/>
      <c r="W22" s="163"/>
      <c r="X22" s="164"/>
      <c r="Y22" s="164"/>
      <c r="Z22" s="164"/>
      <c r="AA22" s="164"/>
      <c r="AB22" s="164"/>
      <c r="AC22" s="164"/>
      <c r="AD22" s="164"/>
      <c r="AE22" s="164"/>
      <c r="AF22" s="164"/>
      <c r="AG22" s="164"/>
      <c r="AH22" s="165"/>
    </row>
    <row r="23" spans="2:34" ht="15" customHeight="1" x14ac:dyDescent="0.2">
      <c r="B23" s="163"/>
      <c r="C23" s="164"/>
      <c r="D23" s="164"/>
      <c r="E23" s="164"/>
      <c r="F23" s="164"/>
      <c r="G23" s="164"/>
      <c r="H23" s="165"/>
      <c r="J23" s="163"/>
      <c r="K23" s="164"/>
      <c r="L23" s="164"/>
      <c r="M23" s="164"/>
      <c r="N23" s="164"/>
      <c r="O23" s="164"/>
      <c r="P23" s="164"/>
      <c r="Q23" s="164"/>
      <c r="R23" s="164"/>
      <c r="S23" s="164"/>
      <c r="T23" s="164"/>
      <c r="U23" s="165"/>
      <c r="W23" s="163"/>
      <c r="X23" s="164"/>
      <c r="Y23" s="164"/>
      <c r="Z23" s="164"/>
      <c r="AA23" s="164"/>
      <c r="AB23" s="164"/>
      <c r="AC23" s="164"/>
      <c r="AD23" s="164"/>
      <c r="AE23" s="164"/>
      <c r="AF23" s="164"/>
      <c r="AG23" s="164"/>
      <c r="AH23" s="165"/>
    </row>
    <row r="24" spans="2:34" ht="15" customHeight="1" x14ac:dyDescent="0.2">
      <c r="B24" s="163"/>
      <c r="C24" s="164"/>
      <c r="D24" s="164"/>
      <c r="E24" s="164"/>
      <c r="F24" s="164"/>
      <c r="G24" s="164"/>
      <c r="H24" s="165"/>
      <c r="J24" s="163"/>
      <c r="K24" s="164"/>
      <c r="L24" s="164"/>
      <c r="M24" s="164"/>
      <c r="N24" s="164"/>
      <c r="O24" s="164"/>
      <c r="P24" s="164"/>
      <c r="Q24" s="164"/>
      <c r="R24" s="164"/>
      <c r="S24" s="164"/>
      <c r="T24" s="164"/>
      <c r="U24" s="165"/>
      <c r="W24" s="163"/>
      <c r="X24" s="164"/>
      <c r="Y24" s="164"/>
      <c r="Z24" s="164"/>
      <c r="AA24" s="164"/>
      <c r="AB24" s="164"/>
      <c r="AC24" s="164"/>
      <c r="AD24" s="164"/>
      <c r="AE24" s="164"/>
      <c r="AF24" s="164"/>
      <c r="AG24" s="164"/>
      <c r="AH24" s="165"/>
    </row>
    <row r="25" spans="2:34" ht="15" customHeight="1" x14ac:dyDescent="0.2">
      <c r="B25" s="163"/>
      <c r="C25" s="164"/>
      <c r="D25" s="164"/>
      <c r="E25" s="164"/>
      <c r="F25" s="164"/>
      <c r="G25" s="164"/>
      <c r="H25" s="165"/>
      <c r="J25" s="163"/>
      <c r="K25" s="164"/>
      <c r="L25" s="164"/>
      <c r="M25" s="164"/>
      <c r="N25" s="164"/>
      <c r="O25" s="164"/>
      <c r="P25" s="164"/>
      <c r="Q25" s="164"/>
      <c r="R25" s="164"/>
      <c r="S25" s="164"/>
      <c r="T25" s="164"/>
      <c r="U25" s="165"/>
      <c r="W25" s="163"/>
      <c r="X25" s="164"/>
      <c r="Y25" s="164"/>
      <c r="Z25" s="164"/>
      <c r="AA25" s="164"/>
      <c r="AB25" s="164"/>
      <c r="AC25" s="164"/>
      <c r="AD25" s="164"/>
      <c r="AE25" s="164"/>
      <c r="AF25" s="164"/>
      <c r="AG25" s="164"/>
      <c r="AH25" s="165"/>
    </row>
    <row r="26" spans="2:34" ht="15" customHeight="1" x14ac:dyDescent="0.2">
      <c r="B26" s="163"/>
      <c r="C26" s="164"/>
      <c r="D26" s="164"/>
      <c r="E26" s="164"/>
      <c r="F26" s="164"/>
      <c r="G26" s="164"/>
      <c r="H26" s="165"/>
      <c r="J26" s="163"/>
      <c r="K26" s="164"/>
      <c r="L26" s="164"/>
      <c r="M26" s="164"/>
      <c r="N26" s="164"/>
      <c r="O26" s="164"/>
      <c r="P26" s="164"/>
      <c r="Q26" s="164"/>
      <c r="R26" s="164"/>
      <c r="S26" s="164"/>
      <c r="T26" s="164"/>
      <c r="U26" s="165"/>
      <c r="W26" s="163"/>
      <c r="X26" s="164"/>
      <c r="Y26" s="164"/>
      <c r="Z26" s="164"/>
      <c r="AA26" s="164"/>
      <c r="AB26" s="164"/>
      <c r="AC26" s="164"/>
      <c r="AD26" s="164"/>
      <c r="AE26" s="164"/>
      <c r="AF26" s="164"/>
      <c r="AG26" s="164"/>
      <c r="AH26" s="165"/>
    </row>
    <row r="27" spans="2:34" ht="15" customHeight="1" x14ac:dyDescent="0.2">
      <c r="B27" s="163"/>
      <c r="C27" s="164"/>
      <c r="D27" s="164"/>
      <c r="E27" s="164"/>
      <c r="F27" s="164"/>
      <c r="G27" s="164"/>
      <c r="H27" s="165"/>
      <c r="J27" s="163"/>
      <c r="K27" s="164"/>
      <c r="L27" s="164"/>
      <c r="M27" s="164"/>
      <c r="N27" s="164"/>
      <c r="O27" s="164"/>
      <c r="P27" s="164"/>
      <c r="Q27" s="164"/>
      <c r="R27" s="164"/>
      <c r="S27" s="164"/>
      <c r="T27" s="164"/>
      <c r="U27" s="165"/>
      <c r="W27" s="163"/>
      <c r="X27" s="164"/>
      <c r="Y27" s="164"/>
      <c r="Z27" s="164"/>
      <c r="AA27" s="164"/>
      <c r="AB27" s="164"/>
      <c r="AC27" s="164"/>
      <c r="AD27" s="164"/>
      <c r="AE27" s="164"/>
      <c r="AF27" s="164"/>
      <c r="AG27" s="164"/>
      <c r="AH27" s="165"/>
    </row>
    <row r="28" spans="2:34" ht="15" customHeight="1" x14ac:dyDescent="0.2">
      <c r="B28" s="163"/>
      <c r="C28" s="164"/>
      <c r="D28" s="164"/>
      <c r="E28" s="164"/>
      <c r="F28" s="164"/>
      <c r="G28" s="164"/>
      <c r="H28" s="165"/>
      <c r="J28" s="163"/>
      <c r="K28" s="164"/>
      <c r="L28" s="164"/>
      <c r="M28" s="164"/>
      <c r="N28" s="164"/>
      <c r="O28" s="164"/>
      <c r="P28" s="164"/>
      <c r="Q28" s="164"/>
      <c r="R28" s="164"/>
      <c r="S28" s="164"/>
      <c r="T28" s="164"/>
      <c r="U28" s="165"/>
      <c r="W28" s="163"/>
      <c r="X28" s="164"/>
      <c r="Y28" s="164"/>
      <c r="Z28" s="164"/>
      <c r="AA28" s="164"/>
      <c r="AB28" s="164"/>
      <c r="AC28" s="164"/>
      <c r="AD28" s="164"/>
      <c r="AE28" s="164"/>
      <c r="AF28" s="164"/>
      <c r="AG28" s="164"/>
      <c r="AH28" s="165"/>
    </row>
    <row r="29" spans="2:34" ht="15" customHeight="1" x14ac:dyDescent="0.2">
      <c r="B29" s="163"/>
      <c r="C29" s="164"/>
      <c r="D29" s="164"/>
      <c r="E29" s="164"/>
      <c r="F29" s="164"/>
      <c r="G29" s="164"/>
      <c r="H29" s="165"/>
      <c r="J29" s="163"/>
      <c r="K29" s="164"/>
      <c r="L29" s="164"/>
      <c r="M29" s="164"/>
      <c r="N29" s="164"/>
      <c r="O29" s="164"/>
      <c r="P29" s="164"/>
      <c r="Q29" s="164"/>
      <c r="R29" s="164"/>
      <c r="S29" s="164"/>
      <c r="T29" s="164"/>
      <c r="U29" s="165"/>
      <c r="W29" s="163"/>
      <c r="X29" s="164"/>
      <c r="Y29" s="164"/>
      <c r="Z29" s="164"/>
      <c r="AA29" s="164"/>
      <c r="AB29" s="164"/>
      <c r="AC29" s="164"/>
      <c r="AD29" s="164"/>
      <c r="AE29" s="164"/>
      <c r="AF29" s="164"/>
      <c r="AG29" s="164"/>
      <c r="AH29" s="165"/>
    </row>
    <row r="30" spans="2:34" ht="15" customHeight="1" x14ac:dyDescent="0.2">
      <c r="B30" s="163"/>
      <c r="C30" s="164"/>
      <c r="D30" s="164"/>
      <c r="E30" s="164"/>
      <c r="F30" s="164"/>
      <c r="G30" s="164"/>
      <c r="H30" s="165"/>
      <c r="J30" s="163"/>
      <c r="K30" s="164"/>
      <c r="L30" s="164"/>
      <c r="M30" s="164"/>
      <c r="N30" s="164"/>
      <c r="O30" s="164"/>
      <c r="P30" s="164"/>
      <c r="Q30" s="164"/>
      <c r="R30" s="164"/>
      <c r="S30" s="164"/>
      <c r="T30" s="164"/>
      <c r="U30" s="165"/>
      <c r="W30" s="163"/>
      <c r="X30" s="164"/>
      <c r="Y30" s="164"/>
      <c r="Z30" s="164"/>
      <c r="AA30" s="164"/>
      <c r="AB30" s="164"/>
      <c r="AC30" s="164"/>
      <c r="AD30" s="164"/>
      <c r="AE30" s="164"/>
      <c r="AF30" s="164"/>
      <c r="AG30" s="164"/>
      <c r="AH30" s="165"/>
    </row>
    <row r="31" spans="2:34" ht="15" customHeight="1" x14ac:dyDescent="0.2">
      <c r="B31" s="163"/>
      <c r="C31" s="164"/>
      <c r="D31" s="164"/>
      <c r="E31" s="164"/>
      <c r="F31" s="164"/>
      <c r="G31" s="164"/>
      <c r="H31" s="165"/>
      <c r="J31" s="163"/>
      <c r="K31" s="164"/>
      <c r="L31" s="164"/>
      <c r="M31" s="164"/>
      <c r="N31" s="164"/>
      <c r="O31" s="164"/>
      <c r="P31" s="164"/>
      <c r="Q31" s="164"/>
      <c r="R31" s="164"/>
      <c r="S31" s="164"/>
      <c r="T31" s="164"/>
      <c r="U31" s="165"/>
      <c r="W31" s="163"/>
      <c r="X31" s="164"/>
      <c r="Y31" s="164"/>
      <c r="Z31" s="164"/>
      <c r="AA31" s="164"/>
      <c r="AB31" s="164"/>
      <c r="AC31" s="164"/>
      <c r="AD31" s="164"/>
      <c r="AE31" s="164"/>
      <c r="AF31" s="164"/>
      <c r="AG31" s="164"/>
      <c r="AH31" s="165"/>
    </row>
    <row r="32" spans="2:34" ht="15" customHeight="1" x14ac:dyDescent="0.2">
      <c r="B32" s="163"/>
      <c r="C32" s="164"/>
      <c r="D32" s="164"/>
      <c r="E32" s="164"/>
      <c r="F32" s="164"/>
      <c r="G32" s="164"/>
      <c r="H32" s="165"/>
      <c r="J32" s="163"/>
      <c r="K32" s="164"/>
      <c r="L32" s="164"/>
      <c r="M32" s="164"/>
      <c r="N32" s="164"/>
      <c r="O32" s="164"/>
      <c r="P32" s="164"/>
      <c r="Q32" s="164"/>
      <c r="R32" s="164"/>
      <c r="S32" s="164"/>
      <c r="T32" s="164"/>
      <c r="U32" s="165"/>
      <c r="W32" s="163"/>
      <c r="X32" s="164"/>
      <c r="Y32" s="164"/>
      <c r="Z32" s="164"/>
      <c r="AA32" s="164"/>
      <c r="AB32" s="164"/>
      <c r="AC32" s="164"/>
      <c r="AD32" s="164"/>
      <c r="AE32" s="164"/>
      <c r="AF32" s="164"/>
      <c r="AG32" s="164"/>
      <c r="AH32" s="165"/>
    </row>
    <row r="33" spans="2:34" ht="15" customHeight="1" x14ac:dyDescent="0.2">
      <c r="B33" s="163"/>
      <c r="C33" s="164"/>
      <c r="D33" s="164"/>
      <c r="E33" s="164"/>
      <c r="F33" s="164"/>
      <c r="G33" s="164"/>
      <c r="H33" s="165"/>
      <c r="J33" s="163"/>
      <c r="K33" s="164"/>
      <c r="L33" s="164"/>
      <c r="M33" s="164"/>
      <c r="N33" s="164"/>
      <c r="O33" s="164"/>
      <c r="P33" s="164"/>
      <c r="Q33" s="164"/>
      <c r="R33" s="164"/>
      <c r="S33" s="164"/>
      <c r="T33" s="164"/>
      <c r="U33" s="165"/>
      <c r="W33" s="163"/>
      <c r="X33" s="164"/>
      <c r="Y33" s="164"/>
      <c r="Z33" s="164"/>
      <c r="AA33" s="164"/>
      <c r="AB33" s="164"/>
      <c r="AC33" s="164"/>
      <c r="AD33" s="164"/>
      <c r="AE33" s="164"/>
      <c r="AF33" s="164"/>
      <c r="AG33" s="164"/>
      <c r="AH33" s="165"/>
    </row>
    <row r="34" spans="2:34" ht="15" customHeight="1" x14ac:dyDescent="0.2">
      <c r="B34" s="163"/>
      <c r="C34" s="164"/>
      <c r="D34" s="164"/>
      <c r="E34" s="164"/>
      <c r="F34" s="164"/>
      <c r="G34" s="164"/>
      <c r="H34" s="165"/>
      <c r="J34" s="163"/>
      <c r="K34" s="164"/>
      <c r="L34" s="164"/>
      <c r="M34" s="164"/>
      <c r="N34" s="164"/>
      <c r="O34" s="164"/>
      <c r="P34" s="164"/>
      <c r="Q34" s="164"/>
      <c r="R34" s="164"/>
      <c r="S34" s="164"/>
      <c r="T34" s="164"/>
      <c r="U34" s="165"/>
      <c r="W34" s="163"/>
      <c r="X34" s="164"/>
      <c r="Y34" s="164"/>
      <c r="Z34" s="164"/>
      <c r="AA34" s="164"/>
      <c r="AB34" s="164"/>
      <c r="AC34" s="164"/>
      <c r="AD34" s="164"/>
      <c r="AE34" s="164"/>
      <c r="AF34" s="164"/>
      <c r="AG34" s="164"/>
      <c r="AH34" s="165"/>
    </row>
    <row r="35" spans="2:34" ht="15" customHeight="1" x14ac:dyDescent="0.2">
      <c r="B35" s="163"/>
      <c r="C35" s="164"/>
      <c r="D35" s="164"/>
      <c r="E35" s="164"/>
      <c r="F35" s="164"/>
      <c r="G35" s="164"/>
      <c r="H35" s="165"/>
      <c r="J35" s="163"/>
      <c r="K35" s="164"/>
      <c r="L35" s="164"/>
      <c r="M35" s="164"/>
      <c r="N35" s="164"/>
      <c r="O35" s="164"/>
      <c r="P35" s="164"/>
      <c r="Q35" s="164"/>
      <c r="R35" s="164"/>
      <c r="S35" s="164"/>
      <c r="T35" s="164"/>
      <c r="U35" s="165"/>
      <c r="W35" s="163"/>
      <c r="X35" s="164"/>
      <c r="Y35" s="164"/>
      <c r="Z35" s="164"/>
      <c r="AA35" s="164"/>
      <c r="AB35" s="164"/>
      <c r="AC35" s="164"/>
      <c r="AD35" s="164"/>
      <c r="AE35" s="164"/>
      <c r="AF35" s="164"/>
      <c r="AG35" s="164"/>
      <c r="AH35" s="165"/>
    </row>
    <row r="36" spans="2:34" ht="15" thickBot="1" x14ac:dyDescent="0.25">
      <c r="B36" s="166"/>
      <c r="C36" s="167"/>
      <c r="D36" s="167"/>
      <c r="E36" s="167"/>
      <c r="F36" s="167"/>
      <c r="G36" s="167"/>
      <c r="H36" s="168"/>
      <c r="J36" s="166"/>
      <c r="K36" s="167"/>
      <c r="L36" s="167"/>
      <c r="M36" s="167"/>
      <c r="N36" s="167"/>
      <c r="O36" s="167"/>
      <c r="P36" s="167"/>
      <c r="Q36" s="167"/>
      <c r="R36" s="167"/>
      <c r="S36" s="167"/>
      <c r="T36" s="167"/>
      <c r="U36" s="168"/>
      <c r="W36" s="166"/>
      <c r="X36" s="167"/>
      <c r="Y36" s="167"/>
      <c r="Z36" s="167"/>
      <c r="AA36" s="167"/>
      <c r="AB36" s="167"/>
      <c r="AC36" s="167"/>
      <c r="AD36" s="167"/>
      <c r="AE36" s="167"/>
      <c r="AF36" s="167"/>
      <c r="AG36" s="167"/>
      <c r="AH36" s="168"/>
    </row>
  </sheetData>
  <mergeCells count="4">
    <mergeCell ref="B6:H36"/>
    <mergeCell ref="B1:U1"/>
    <mergeCell ref="J6:U36"/>
    <mergeCell ref="W6:AH3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'1. District overview'!$D$2:$AO$2</xm:f>
          </x14:formula1>
          <xm:sqref>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40"/>
  <sheetViews>
    <sheetView workbookViewId="0">
      <selection activeCell="G10" sqref="G10"/>
    </sheetView>
  </sheetViews>
  <sheetFormatPr defaultColWidth="16.7109375" defaultRowHeight="14.25" x14ac:dyDescent="0.2"/>
  <cols>
    <col min="1" max="1" width="16.7109375" style="1"/>
    <col min="2" max="2" width="26.42578125" style="1" bestFit="1" customWidth="1"/>
    <col min="3" max="3" width="26.42578125" style="1" customWidth="1"/>
    <col min="4" max="16384" width="16.7109375" style="1"/>
  </cols>
  <sheetData>
    <row r="1" spans="1:43" s="6" customFormat="1" ht="60.75" thickBot="1" x14ac:dyDescent="0.3">
      <c r="C1" s="6" t="s">
        <v>115</v>
      </c>
      <c r="D1" s="6" t="str" cm="1">
        <f t="array" ref="D1:AO1">'1. District overview'!D2:AO2</f>
        <v>Another Course to College</v>
      </c>
      <c r="E1" s="6" t="str">
        <v>Boston Adult Technical Academy</v>
      </c>
      <c r="F1" s="6" t="str">
        <v>Boston Arts Academy</v>
      </c>
      <c r="G1" s="6" t="str">
        <v>Boston Collaborative High School</v>
      </c>
      <c r="H1" s="6" t="str">
        <v>Boston Community Leadership Academy</v>
      </c>
      <c r="I1" s="6" t="str">
        <v>Boston Day &amp; Evening Academy</v>
      </c>
      <c r="J1" s="6" t="str">
        <v>Boston Green Academy</v>
      </c>
      <c r="K1" s="6" t="str">
        <v>Boston International Newcomers Academy</v>
      </c>
      <c r="L1" s="6" t="str">
        <v>Boston Latin Academy</v>
      </c>
      <c r="M1" s="6" t="str">
        <v>Boston Latin School</v>
      </c>
      <c r="N1" s="6" t="str">
        <v>Brighton High School</v>
      </c>
      <c r="O1" s="6" t="str">
        <v>Burke, Jeremiah E. High School</v>
      </c>
      <c r="P1" s="6" t="str">
        <v>Carter School, The</v>
      </c>
      <c r="Q1" s="6" t="str">
        <v>Charlestown High School</v>
      </c>
      <c r="R1" s="6" t="str">
        <v>Community Academy</v>
      </c>
      <c r="S1" s="6" t="str">
        <v>Community Academy of Science &amp; Health</v>
      </c>
      <c r="T1" s="6" t="str">
        <v>Dearborn, Henry STEM Academy</v>
      </c>
      <c r="U1" s="6" t="str">
        <v>East Boston High School</v>
      </c>
      <c r="V1" s="6" t="str">
        <v>English High School</v>
      </c>
      <c r="W1" s="6" t="str">
        <v>Excel High School</v>
      </c>
      <c r="X1" s="6" t="str">
        <v>Fenway High School</v>
      </c>
      <c r="Y1" s="6" t="str">
        <v>Greater Egleston High School</v>
      </c>
      <c r="Z1" s="6" t="str">
        <v>Henderson, Dr. William W. K-12 Inclusion School</v>
      </c>
      <c r="AA1" s="6" t="str">
        <v>Horace Mann School for the Deaf and Hard of Hearing</v>
      </c>
      <c r="AB1" s="6" t="str">
        <v>Kennedy, Edward M. Academy for Health Careers</v>
      </c>
      <c r="AC1" s="6" t="str">
        <v>Lyon, Mary High School</v>
      </c>
      <c r="AD1" s="6" t="str">
        <v>Madison Park Technical Vocational High School</v>
      </c>
      <c r="AE1" s="6" t="str">
        <v>McKinley, Willam South End Academy</v>
      </c>
      <c r="AF1" s="6" t="str">
        <v>McKinley, William Preparatory High School</v>
      </c>
      <c r="AG1" s="6" t="str">
        <v>McKinley, William School</v>
      </c>
      <c r="AH1" s="6" t="str">
        <v>Muniz, Margarita Academy</v>
      </c>
      <c r="AI1" s="6" t="str">
        <v>New Mission High School</v>
      </c>
      <c r="AJ1" s="6" t="str">
        <v>O'Bryant, John D. School of Mathematics &amp; Science</v>
      </c>
      <c r="AK1" s="6" t="str">
        <v>Quincy, Josiah Upper School</v>
      </c>
      <c r="AL1" s="6" t="str">
        <v>Snowden International School at Copley</v>
      </c>
      <c r="AM1" s="6" t="str">
        <v>TechBoston Academy</v>
      </c>
      <c r="AN1" s="6" t="str">
        <v>Urban Science Academy</v>
      </c>
      <c r="AO1" s="6" t="str">
        <v>West Roxbury Academy</v>
      </c>
    </row>
    <row r="2" spans="1:43" s="22" customFormat="1" ht="15.75" thickBot="1" x14ac:dyDescent="0.3">
      <c r="A2" s="176" t="s">
        <v>88</v>
      </c>
      <c r="B2" s="11" t="s">
        <v>1</v>
      </c>
      <c r="C2" s="22">
        <f>SUM('3. Pathway Enrollment'!D$3:D$100)</f>
        <v>0</v>
      </c>
      <c r="D2" s="22">
        <f>SUMIF('3. Pathway Enrollment'!$A$3:$A$100,D1,'3. Pathway Enrollment'!$D$3:$D$100)</f>
        <v>0</v>
      </c>
      <c r="E2" s="22">
        <f>SUMIF('3. Pathway Enrollment'!$A$3:$A$100,E1,'3. Pathway Enrollment'!$D$3:$D$100)</f>
        <v>0</v>
      </c>
      <c r="F2" s="22">
        <f>SUMIF('3. Pathway Enrollment'!$A$3:$A$100,F1,'3. Pathway Enrollment'!$D$3:$D$100)</f>
        <v>0</v>
      </c>
      <c r="G2" s="22">
        <f>SUMIF('3. Pathway Enrollment'!$A$3:$A$100,G1,'3. Pathway Enrollment'!$D$3:$D$100)</f>
        <v>0</v>
      </c>
      <c r="H2" s="22">
        <f>SUMIF('3. Pathway Enrollment'!$A$3:$A$100,H1,'3. Pathway Enrollment'!$D$3:$D$100)</f>
        <v>0</v>
      </c>
      <c r="I2" s="22">
        <f>SUMIF('3. Pathway Enrollment'!$A$3:$A$100,I1,'3. Pathway Enrollment'!$D$3:$D$100)</f>
        <v>0</v>
      </c>
      <c r="J2" s="22">
        <f>SUMIF('3. Pathway Enrollment'!$A$3:$A$100,J1,'3. Pathway Enrollment'!$D$3:$D$100)</f>
        <v>0</v>
      </c>
      <c r="K2" s="22">
        <f>SUMIF('3. Pathway Enrollment'!$A$3:$A$100,K1,'3. Pathway Enrollment'!$D$3:$D$100)</f>
        <v>0</v>
      </c>
      <c r="L2" s="22">
        <f>SUMIF('3. Pathway Enrollment'!$A$3:$A$100,L1,'3. Pathway Enrollment'!$D$3:$D$100)</f>
        <v>0</v>
      </c>
      <c r="M2" s="22">
        <f>SUMIF('3. Pathway Enrollment'!$A$3:$A$100,M1,'3. Pathway Enrollment'!$D$3:$D$100)</f>
        <v>0</v>
      </c>
      <c r="N2" s="22">
        <f>SUMIF('3. Pathway Enrollment'!$A$3:$A$100,N1,'3. Pathway Enrollment'!$D$3:$D$100)</f>
        <v>0</v>
      </c>
      <c r="O2" s="22">
        <f>SUMIF('3. Pathway Enrollment'!$A$3:$A$100,O1,'3. Pathway Enrollment'!$D$3:$D$100)</f>
        <v>0</v>
      </c>
      <c r="P2" s="22">
        <f>SUMIF('3. Pathway Enrollment'!$A$3:$A$100,P1,'3. Pathway Enrollment'!$D$3:$D$100)</f>
        <v>0</v>
      </c>
      <c r="Q2" s="22">
        <f>SUMIF('3. Pathway Enrollment'!$A$3:$A$100,Q1,'3. Pathway Enrollment'!$D$3:$D$100)</f>
        <v>0</v>
      </c>
      <c r="R2" s="22">
        <f>SUMIF('3. Pathway Enrollment'!$A$3:$A$100,R1,'3. Pathway Enrollment'!$D$3:$D$100)</f>
        <v>0</v>
      </c>
      <c r="S2" s="22">
        <f>SUMIF('3. Pathway Enrollment'!$A$3:$A$100,S1,'3. Pathway Enrollment'!$D$3:$D$100)</f>
        <v>0</v>
      </c>
      <c r="T2" s="22">
        <f>SUMIF('3. Pathway Enrollment'!$A$3:$A$100,T1,'3. Pathway Enrollment'!$D$3:$D$100)</f>
        <v>0</v>
      </c>
      <c r="U2" s="22">
        <f>SUMIF('3. Pathway Enrollment'!$A$3:$A$100,U1,'3. Pathway Enrollment'!$D$3:$D$100)</f>
        <v>0</v>
      </c>
      <c r="V2" s="22">
        <f>SUMIF('3. Pathway Enrollment'!$A$3:$A$100,V1,'3. Pathway Enrollment'!$D$3:$D$100)</f>
        <v>0</v>
      </c>
      <c r="W2" s="22">
        <f>SUMIF('3. Pathway Enrollment'!$A$3:$A$100,W1,'3. Pathway Enrollment'!$D$3:$D$100)</f>
        <v>0</v>
      </c>
      <c r="X2" s="22">
        <f>SUMIF('3. Pathway Enrollment'!$A$3:$A$100,X1,'3. Pathway Enrollment'!$D$3:$D$100)</f>
        <v>0</v>
      </c>
      <c r="Y2" s="22">
        <f>SUMIF('3. Pathway Enrollment'!$A$3:$A$100,Y1,'3. Pathway Enrollment'!$D$3:$D$100)</f>
        <v>0</v>
      </c>
      <c r="Z2" s="22">
        <f>SUMIF('3. Pathway Enrollment'!$A$3:$A$100,Z1,'3. Pathway Enrollment'!$D$3:$D$100)</f>
        <v>0</v>
      </c>
      <c r="AA2" s="22">
        <f>SUMIF('3. Pathway Enrollment'!$A$3:$A$100,AA1,'3. Pathway Enrollment'!$D$3:$D$100)</f>
        <v>0</v>
      </c>
      <c r="AB2" s="22">
        <f>SUMIF('3. Pathway Enrollment'!$A$3:$A$100,AB1,'3. Pathway Enrollment'!$D$3:$D$100)</f>
        <v>0</v>
      </c>
      <c r="AC2" s="22">
        <f>SUMIF('3. Pathway Enrollment'!$A$3:$A$100,AC1,'3. Pathway Enrollment'!$D$3:$D$100)</f>
        <v>0</v>
      </c>
      <c r="AD2" s="22">
        <f>SUMIF('3. Pathway Enrollment'!$A$3:$A$100,AD1,'3. Pathway Enrollment'!$D$3:$D$100)</f>
        <v>0</v>
      </c>
      <c r="AE2" s="22">
        <f>SUMIF('3. Pathway Enrollment'!$A$3:$A$100,AE1,'3. Pathway Enrollment'!$D$3:$D$100)</f>
        <v>0</v>
      </c>
      <c r="AF2" s="22">
        <f>SUMIF('3. Pathway Enrollment'!$A$3:$A$100,AF1,'3. Pathway Enrollment'!$D$3:$D$100)</f>
        <v>0</v>
      </c>
      <c r="AG2" s="22">
        <f>SUMIF('3. Pathway Enrollment'!$A$3:$A$100,AG1,'3. Pathway Enrollment'!$D$3:$D$100)</f>
        <v>0</v>
      </c>
      <c r="AH2" s="22">
        <f>SUMIF('3. Pathway Enrollment'!$A$3:$A$100,AH1,'3. Pathway Enrollment'!$D$3:$D$100)</f>
        <v>0</v>
      </c>
      <c r="AI2" s="22">
        <f>SUMIF('3. Pathway Enrollment'!$A$3:$A$100,AI1,'3. Pathway Enrollment'!$D$3:$D$100)</f>
        <v>0</v>
      </c>
      <c r="AJ2" s="22">
        <f>SUMIF('3. Pathway Enrollment'!$A$3:$A$100,AJ1,'3. Pathway Enrollment'!$D$3:$D$100)</f>
        <v>0</v>
      </c>
      <c r="AK2" s="22">
        <f>SUMIF('3. Pathway Enrollment'!$A$3:$A$100,AK1,'3. Pathway Enrollment'!$D$3:$D$100)</f>
        <v>0</v>
      </c>
      <c r="AL2" s="22">
        <f>SUMIF('3. Pathway Enrollment'!$A$3:$A$100,AL1,'3. Pathway Enrollment'!$D$3:$D$100)</f>
        <v>0</v>
      </c>
      <c r="AM2" s="22">
        <f>SUMIF('3. Pathway Enrollment'!$A$3:$A$100,AM1,'3. Pathway Enrollment'!$D$3:$D$100)</f>
        <v>0</v>
      </c>
      <c r="AN2" s="22">
        <f>SUMIF('3. Pathway Enrollment'!$A$3:$A$100,AN1,'3. Pathway Enrollment'!$D$3:$D$100)</f>
        <v>0</v>
      </c>
      <c r="AO2" s="22">
        <f>SUMIF('3. Pathway Enrollment'!$A$3:$A$100,AO1,'3. Pathway Enrollment'!$D$3:$D$100)</f>
        <v>0</v>
      </c>
      <c r="AP2" s="22">
        <f>SUMIF('3. Pathway Enrollment'!$A$3:$A$100,AP1,'3. Pathway Enrollment'!$D$3:$D$100)</f>
        <v>0</v>
      </c>
      <c r="AQ2" s="22">
        <f>SUMIF('3. Pathway Enrollment'!$A$3:$A$100,AQ1,'3. Pathway Enrollment'!$D$3:$D$100)</f>
        <v>0</v>
      </c>
    </row>
    <row r="3" spans="1:43" s="21" customFormat="1" ht="15.75" thickBot="1" x14ac:dyDescent="0.3">
      <c r="A3" s="177"/>
      <c r="B3" s="11" t="s">
        <v>2</v>
      </c>
      <c r="C3" s="21">
        <f>SUM('3. Pathway Enrollment'!E$3:E$100)</f>
        <v>0</v>
      </c>
      <c r="D3" s="22">
        <f>SUMIF('3. Pathway Enrollment'!$A$3:$A$100,D$1,'3. Pathway Enrollment'!$E$3:$E$100)</f>
        <v>0</v>
      </c>
      <c r="E3" s="22">
        <f>SUMIF('3. Pathway Enrollment'!$A$3:$A$100,E1,'3. Pathway Enrollment'!$E$3:$E$100)</f>
        <v>0</v>
      </c>
      <c r="F3" s="22">
        <f>SUMIF('3. Pathway Enrollment'!$A$3:$A$100,F1,'3. Pathway Enrollment'!$E$3:$E$100)</f>
        <v>0</v>
      </c>
      <c r="G3" s="22">
        <f>SUMIF('3. Pathway Enrollment'!$A$3:$A$100,G1,'3. Pathway Enrollment'!$E$3:$E$100)</f>
        <v>0</v>
      </c>
      <c r="H3" s="22">
        <f>SUMIF('3. Pathway Enrollment'!$A$3:$A$100,H1,'3. Pathway Enrollment'!$E$3:$E$100)</f>
        <v>0</v>
      </c>
      <c r="I3" s="22">
        <f>SUMIF('3. Pathway Enrollment'!$A$3:$A$100,I1,'3. Pathway Enrollment'!$E$3:$E$100)</f>
        <v>0</v>
      </c>
      <c r="J3" s="22">
        <f>SUMIF('3. Pathway Enrollment'!$A$3:$A$100,J1,'3. Pathway Enrollment'!$E$3:$E$100)</f>
        <v>0</v>
      </c>
      <c r="K3" s="22">
        <f>SUMIF('3. Pathway Enrollment'!$A$3:$A$100,K1,'3. Pathway Enrollment'!$E$3:$E$100)</f>
        <v>0</v>
      </c>
      <c r="L3" s="22">
        <f>SUMIF('3. Pathway Enrollment'!$A$3:$A$100,L1,'3. Pathway Enrollment'!$E$3:$E$100)</f>
        <v>0</v>
      </c>
      <c r="M3" s="22">
        <f>SUMIF('3. Pathway Enrollment'!$A$3:$A$100,M1,'3. Pathway Enrollment'!$E$3:$E$100)</f>
        <v>0</v>
      </c>
      <c r="N3" s="22">
        <f>SUMIF('3. Pathway Enrollment'!$A$3:$A$100,N1,'3. Pathway Enrollment'!$E$3:$E$100)</f>
        <v>0</v>
      </c>
      <c r="O3" s="22">
        <f>SUMIF('3. Pathway Enrollment'!$A$3:$A$100,O1,'3. Pathway Enrollment'!$E$3:$E$100)</f>
        <v>0</v>
      </c>
      <c r="P3" s="22">
        <f>SUMIF('3. Pathway Enrollment'!$A$3:$A$100,P1,'3. Pathway Enrollment'!$E$3:$E$100)</f>
        <v>0</v>
      </c>
      <c r="Q3" s="22">
        <f>SUMIF('3. Pathway Enrollment'!$A$3:$A$100,Q1,'3. Pathway Enrollment'!$E$3:$E$100)</f>
        <v>0</v>
      </c>
      <c r="R3" s="22">
        <f>SUMIF('3. Pathway Enrollment'!$A$3:$A$100,R1,'3. Pathway Enrollment'!$E$3:$E$100)</f>
        <v>0</v>
      </c>
      <c r="S3" s="22">
        <f>SUMIF('3. Pathway Enrollment'!$A$3:$A$100,S1,'3. Pathway Enrollment'!$E$3:$E$100)</f>
        <v>0</v>
      </c>
      <c r="T3" s="22">
        <f>SUMIF('3. Pathway Enrollment'!$A$3:$A$100,T1,'3. Pathway Enrollment'!$E$3:$E$100)</f>
        <v>0</v>
      </c>
      <c r="U3" s="22">
        <f>SUMIF('3. Pathway Enrollment'!$A$3:$A$100,U1,'3. Pathway Enrollment'!$E$3:$E$100)</f>
        <v>0</v>
      </c>
      <c r="V3" s="22">
        <f>SUMIF('3. Pathway Enrollment'!$A$3:$A$100,V1,'3. Pathway Enrollment'!$E$3:$E$100)</f>
        <v>0</v>
      </c>
      <c r="W3" s="22">
        <f>SUMIF('3. Pathway Enrollment'!$A$3:$A$100,W1,'3. Pathway Enrollment'!$E$3:$E$100)</f>
        <v>0</v>
      </c>
      <c r="X3" s="22">
        <f>SUMIF('3. Pathway Enrollment'!$A$3:$A$100,X1,'3. Pathway Enrollment'!$E$3:$E$100)</f>
        <v>0</v>
      </c>
      <c r="Y3" s="22">
        <f>SUMIF('3. Pathway Enrollment'!$A$3:$A$100,Y1,'3. Pathway Enrollment'!$E$3:$E$100)</f>
        <v>0</v>
      </c>
      <c r="Z3" s="22">
        <f>SUMIF('3. Pathway Enrollment'!$A$3:$A$100,Z1,'3. Pathway Enrollment'!$E$3:$E$100)</f>
        <v>0</v>
      </c>
      <c r="AA3" s="22">
        <f>SUMIF('3. Pathway Enrollment'!$A$3:$A$100,AA1,'3. Pathway Enrollment'!$E$3:$E$100)</f>
        <v>0</v>
      </c>
      <c r="AB3" s="22">
        <f>SUMIF('3. Pathway Enrollment'!$A$3:$A$100,AB1,'3. Pathway Enrollment'!$E$3:$E$100)</f>
        <v>0</v>
      </c>
      <c r="AC3" s="22">
        <f>SUMIF('3. Pathway Enrollment'!$A$3:$A$100,AC1,'3. Pathway Enrollment'!$E$3:$E$100)</f>
        <v>0</v>
      </c>
      <c r="AD3" s="22">
        <f>SUMIF('3. Pathway Enrollment'!$A$3:$A$100,AD1,'3. Pathway Enrollment'!$E$3:$E$100)</f>
        <v>0</v>
      </c>
      <c r="AE3" s="22">
        <f>SUMIF('3. Pathway Enrollment'!$A$3:$A$100,AE1,'3. Pathway Enrollment'!$E$3:$E$100)</f>
        <v>0</v>
      </c>
      <c r="AF3" s="22">
        <f>SUMIF('3. Pathway Enrollment'!$A$3:$A$100,AF1,'3. Pathway Enrollment'!$E$3:$E$100)</f>
        <v>0</v>
      </c>
      <c r="AG3" s="22">
        <f>SUMIF('3. Pathway Enrollment'!$A$3:$A$100,AG1,'3. Pathway Enrollment'!$E$3:$E$100)</f>
        <v>0</v>
      </c>
      <c r="AH3" s="22">
        <f>SUMIF('3. Pathway Enrollment'!$A$3:$A$100,AH1,'3. Pathway Enrollment'!$E$3:$E$100)</f>
        <v>0</v>
      </c>
      <c r="AI3" s="22">
        <f>SUMIF('3. Pathway Enrollment'!$A$3:$A$100,AI1,'3. Pathway Enrollment'!$E$3:$E$100)</f>
        <v>0</v>
      </c>
      <c r="AJ3" s="22">
        <f>SUMIF('3. Pathway Enrollment'!$A$3:$A$100,AJ1,'3. Pathway Enrollment'!$E$3:$E$100)</f>
        <v>0</v>
      </c>
      <c r="AK3" s="22">
        <f>SUMIF('3. Pathway Enrollment'!$A$3:$A$100,AK1,'3. Pathway Enrollment'!$E$3:$E$100)</f>
        <v>0</v>
      </c>
      <c r="AL3" s="22">
        <f>SUMIF('3. Pathway Enrollment'!$A$3:$A$100,AL1,'3. Pathway Enrollment'!$E$3:$E$100)</f>
        <v>0</v>
      </c>
      <c r="AM3" s="22">
        <f>SUMIF('3. Pathway Enrollment'!$A$3:$A$100,AM1,'3. Pathway Enrollment'!$E$3:$E$100)</f>
        <v>0</v>
      </c>
      <c r="AN3" s="22">
        <f>SUMIF('3. Pathway Enrollment'!$A$3:$A$100,AN1,'3. Pathway Enrollment'!$E$3:$E$100)</f>
        <v>0</v>
      </c>
      <c r="AO3" s="22">
        <f>SUMIF('3. Pathway Enrollment'!$A$3:$A$100,AO1,'3. Pathway Enrollment'!$E$3:$E$100)</f>
        <v>0</v>
      </c>
      <c r="AP3" s="22">
        <f>SUMIF('3. Pathway Enrollment'!$A$3:$A$100,AP1,'3. Pathway Enrollment'!$E$3:$E$100)</f>
        <v>0</v>
      </c>
      <c r="AQ3" s="22">
        <f>SUMIF('3. Pathway Enrollment'!$A$3:$A$100,AQ1,'3. Pathway Enrollment'!$E$3:$E$100)</f>
        <v>0</v>
      </c>
    </row>
    <row r="4" spans="1:43" s="21" customFormat="1" ht="15.75" thickBot="1" x14ac:dyDescent="0.3">
      <c r="A4" s="177"/>
      <c r="B4" s="11" t="s">
        <v>3</v>
      </c>
      <c r="C4" s="21">
        <f>SUM('3. Pathway Enrollment'!F$3:F$100)</f>
        <v>0</v>
      </c>
      <c r="D4" s="22">
        <f>SUMIF('3. Pathway Enrollment'!$A$3:$A$100,D$1,'3. Pathway Enrollment'!$F$3:$F$100)</f>
        <v>0</v>
      </c>
      <c r="E4" s="22">
        <f>SUMIF('3. Pathway Enrollment'!$A$3:$A$100,E$1,'3. Pathway Enrollment'!$F$3:$F$100)</f>
        <v>0</v>
      </c>
      <c r="F4" s="22">
        <f>SUMIF('3. Pathway Enrollment'!$A$3:$A$100,F$1,'3. Pathway Enrollment'!$F$3:$F$100)</f>
        <v>0</v>
      </c>
      <c r="G4" s="22">
        <f>SUMIF('3. Pathway Enrollment'!$A$3:$A$100,G$1,'3. Pathway Enrollment'!$F$3:$F$100)</f>
        <v>0</v>
      </c>
      <c r="H4" s="22">
        <f>SUMIF('3. Pathway Enrollment'!$A$3:$A$100,H$1,'3. Pathway Enrollment'!$F$3:$F$100)</f>
        <v>0</v>
      </c>
      <c r="I4" s="22">
        <f>SUMIF('3. Pathway Enrollment'!$A$3:$A$100,I$1,'3. Pathway Enrollment'!$F$3:$F$100)</f>
        <v>0</v>
      </c>
      <c r="J4" s="22">
        <f>SUMIF('3. Pathway Enrollment'!$A$3:$A$100,J$1,'3. Pathway Enrollment'!$F$3:$F$100)</f>
        <v>0</v>
      </c>
      <c r="K4" s="22">
        <f>SUMIF('3. Pathway Enrollment'!$A$3:$A$100,K$1,'3. Pathway Enrollment'!$F$3:$F$100)</f>
        <v>0</v>
      </c>
      <c r="L4" s="22">
        <f>SUMIF('3. Pathway Enrollment'!$A$3:$A$100,L$1,'3. Pathway Enrollment'!$F$3:$F$100)</f>
        <v>0</v>
      </c>
      <c r="M4" s="22">
        <f>SUMIF('3. Pathway Enrollment'!$A$3:$A$100,M$1,'3. Pathway Enrollment'!$F$3:$F$100)</f>
        <v>0</v>
      </c>
      <c r="N4" s="22">
        <f>SUMIF('3. Pathway Enrollment'!$A$3:$A$100,N$1,'3. Pathway Enrollment'!$F$3:$F$100)</f>
        <v>0</v>
      </c>
      <c r="O4" s="22">
        <f>SUMIF('3. Pathway Enrollment'!$A$3:$A$100,O$1,'3. Pathway Enrollment'!$F$3:$F$100)</f>
        <v>0</v>
      </c>
      <c r="P4" s="22">
        <f>SUMIF('3. Pathway Enrollment'!$A$3:$A$100,P$1,'3. Pathway Enrollment'!$F$3:$F$100)</f>
        <v>0</v>
      </c>
      <c r="Q4" s="22">
        <f>SUMIF('3. Pathway Enrollment'!$A$3:$A$100,Q$1,'3. Pathway Enrollment'!$F$3:$F$100)</f>
        <v>0</v>
      </c>
      <c r="R4" s="22">
        <f>SUMIF('3. Pathway Enrollment'!$A$3:$A$100,R$1,'3. Pathway Enrollment'!$F$3:$F$100)</f>
        <v>0</v>
      </c>
      <c r="S4" s="22">
        <f>SUMIF('3. Pathway Enrollment'!$A$3:$A$100,S$1,'3. Pathway Enrollment'!$F$3:$F$100)</f>
        <v>0</v>
      </c>
      <c r="T4" s="22">
        <f>SUMIF('3. Pathway Enrollment'!$A$3:$A$100,T$1,'3. Pathway Enrollment'!$F$3:$F$100)</f>
        <v>0</v>
      </c>
      <c r="U4" s="22">
        <f>SUMIF('3. Pathway Enrollment'!$A$3:$A$100,U$1,'3. Pathway Enrollment'!$F$3:$F$100)</f>
        <v>0</v>
      </c>
      <c r="V4" s="22">
        <f>SUMIF('3. Pathway Enrollment'!$A$3:$A$100,V$1,'3. Pathway Enrollment'!$F$3:$F$100)</f>
        <v>0</v>
      </c>
      <c r="W4" s="22">
        <f>SUMIF('3. Pathway Enrollment'!$A$3:$A$100,W$1,'3. Pathway Enrollment'!$F$3:$F$100)</f>
        <v>0</v>
      </c>
      <c r="X4" s="22">
        <f>SUMIF('3. Pathway Enrollment'!$A$3:$A$100,X$1,'3. Pathway Enrollment'!$F$3:$F$100)</f>
        <v>0</v>
      </c>
      <c r="Y4" s="22">
        <f>SUMIF('3. Pathway Enrollment'!$A$3:$A$100,Y$1,'3. Pathway Enrollment'!$F$3:$F$100)</f>
        <v>0</v>
      </c>
      <c r="Z4" s="22">
        <f>SUMIF('3. Pathway Enrollment'!$A$3:$A$100,Z$1,'3. Pathway Enrollment'!$F$3:$F$100)</f>
        <v>0</v>
      </c>
      <c r="AA4" s="22">
        <f>SUMIF('3. Pathway Enrollment'!$A$3:$A$100,AA$1,'3. Pathway Enrollment'!$F$3:$F$100)</f>
        <v>0</v>
      </c>
      <c r="AB4" s="22">
        <f>SUMIF('3. Pathway Enrollment'!$A$3:$A$100,AB$1,'3. Pathway Enrollment'!$F$3:$F$100)</f>
        <v>0</v>
      </c>
      <c r="AC4" s="22">
        <f>SUMIF('3. Pathway Enrollment'!$A$3:$A$100,AC$1,'3. Pathway Enrollment'!$F$3:$F$100)</f>
        <v>0</v>
      </c>
      <c r="AD4" s="22">
        <f>SUMIF('3. Pathway Enrollment'!$A$3:$A$100,AD$1,'3. Pathway Enrollment'!$F$3:$F$100)</f>
        <v>0</v>
      </c>
      <c r="AE4" s="22">
        <f>SUMIF('3. Pathway Enrollment'!$A$3:$A$100,AE$1,'3. Pathway Enrollment'!$F$3:$F$100)</f>
        <v>0</v>
      </c>
      <c r="AF4" s="22">
        <f>SUMIF('3. Pathway Enrollment'!$A$3:$A$100,AF$1,'3. Pathway Enrollment'!$F$3:$F$100)</f>
        <v>0</v>
      </c>
      <c r="AG4" s="22">
        <f>SUMIF('3. Pathway Enrollment'!$A$3:$A$100,AG$1,'3. Pathway Enrollment'!$F$3:$F$100)</f>
        <v>0</v>
      </c>
      <c r="AH4" s="22">
        <f>SUMIF('3. Pathway Enrollment'!$A$3:$A$100,AH$1,'3. Pathway Enrollment'!$F$3:$F$100)</f>
        <v>0</v>
      </c>
      <c r="AI4" s="22">
        <f>SUMIF('3. Pathway Enrollment'!$A$3:$A$100,AI$1,'3. Pathway Enrollment'!$F$3:$F$100)</f>
        <v>0</v>
      </c>
      <c r="AJ4" s="22">
        <f>SUMIF('3. Pathway Enrollment'!$A$3:$A$100,AJ$1,'3. Pathway Enrollment'!$F$3:$F$100)</f>
        <v>0</v>
      </c>
      <c r="AK4" s="22">
        <f>SUMIF('3. Pathway Enrollment'!$A$3:$A$100,AK$1,'3. Pathway Enrollment'!$F$3:$F$100)</f>
        <v>0</v>
      </c>
      <c r="AL4" s="22">
        <f>SUMIF('3. Pathway Enrollment'!$A$3:$A$100,AL$1,'3. Pathway Enrollment'!$F$3:$F$100)</f>
        <v>0</v>
      </c>
      <c r="AM4" s="22">
        <f>SUMIF('3. Pathway Enrollment'!$A$3:$A$100,AM$1,'3. Pathway Enrollment'!$F$3:$F$100)</f>
        <v>0</v>
      </c>
      <c r="AN4" s="22">
        <f>SUMIF('3. Pathway Enrollment'!$A$3:$A$100,AN$1,'3. Pathway Enrollment'!$F$3:$F$100)</f>
        <v>0</v>
      </c>
      <c r="AO4" s="22">
        <f>SUMIF('3. Pathway Enrollment'!$A$3:$A$100,AO$1,'3. Pathway Enrollment'!$F$3:$F$100)</f>
        <v>0</v>
      </c>
      <c r="AP4" s="22">
        <f>SUMIF('3. Pathway Enrollment'!$A$3:$A$100,AP$1,'3. Pathway Enrollment'!$F$3:$F$100)</f>
        <v>0</v>
      </c>
      <c r="AQ4" s="22">
        <f>SUMIF('3. Pathway Enrollment'!$A$3:$A$100,AQ$1,'3. Pathway Enrollment'!$F$3:$F$100)</f>
        <v>0</v>
      </c>
    </row>
    <row r="5" spans="1:43" s="21" customFormat="1" ht="15.75" thickBot="1" x14ac:dyDescent="0.3">
      <c r="A5" s="177"/>
      <c r="B5" s="11" t="s">
        <v>4</v>
      </c>
      <c r="C5" s="21">
        <f>SUM('3. Pathway Enrollment'!G$3:G$100)</f>
        <v>0</v>
      </c>
      <c r="D5" s="22">
        <f>SUMIF('3. Pathway Enrollment'!$A$3:$A$100,D$1,'3. Pathway Enrollment'!$G$3:$G$100)</f>
        <v>0</v>
      </c>
      <c r="E5" s="22">
        <f>SUMIF('3. Pathway Enrollment'!$A$3:$A$100,E$1,'3. Pathway Enrollment'!$G$3:$G$100)</f>
        <v>0</v>
      </c>
      <c r="F5" s="22">
        <f>SUMIF('3. Pathway Enrollment'!$A$3:$A$100,F$1,'3. Pathway Enrollment'!$G$3:$G$100)</f>
        <v>0</v>
      </c>
      <c r="G5" s="22">
        <f>SUMIF('3. Pathway Enrollment'!$A$3:$A$100,G$1,'3. Pathway Enrollment'!$G$3:$G$100)</f>
        <v>0</v>
      </c>
      <c r="H5" s="22">
        <f>SUMIF('3. Pathway Enrollment'!$A$3:$A$100,H$1,'3. Pathway Enrollment'!$G$3:$G$100)</f>
        <v>0</v>
      </c>
      <c r="I5" s="22">
        <f>SUMIF('3. Pathway Enrollment'!$A$3:$A$100,I$1,'3. Pathway Enrollment'!$G$3:$G$100)</f>
        <v>0</v>
      </c>
      <c r="J5" s="22">
        <f>SUMIF('3. Pathway Enrollment'!$A$3:$A$100,J$1,'3. Pathway Enrollment'!$G$3:$G$100)</f>
        <v>0</v>
      </c>
      <c r="K5" s="22">
        <f>SUMIF('3. Pathway Enrollment'!$A$3:$A$100,K$1,'3. Pathway Enrollment'!$G$3:$G$100)</f>
        <v>0</v>
      </c>
      <c r="L5" s="22">
        <f>SUMIF('3. Pathway Enrollment'!$A$3:$A$100,L$1,'3. Pathway Enrollment'!$G$3:$G$100)</f>
        <v>0</v>
      </c>
      <c r="M5" s="22">
        <f>SUMIF('3. Pathway Enrollment'!$A$3:$A$100,M$1,'3. Pathway Enrollment'!$G$3:$G$100)</f>
        <v>0</v>
      </c>
      <c r="N5" s="22">
        <f>SUMIF('3. Pathway Enrollment'!$A$3:$A$100,N$1,'3. Pathway Enrollment'!$G$3:$G$100)</f>
        <v>0</v>
      </c>
      <c r="O5" s="22">
        <f>SUMIF('3. Pathway Enrollment'!$A$3:$A$100,O$1,'3. Pathway Enrollment'!$G$3:$G$100)</f>
        <v>0</v>
      </c>
      <c r="P5" s="22">
        <f>SUMIF('3. Pathway Enrollment'!$A$3:$A$100,P$1,'3. Pathway Enrollment'!$G$3:$G$100)</f>
        <v>0</v>
      </c>
      <c r="Q5" s="22">
        <f>SUMIF('3. Pathway Enrollment'!$A$3:$A$100,Q$1,'3. Pathway Enrollment'!$G$3:$G$100)</f>
        <v>0</v>
      </c>
      <c r="R5" s="22">
        <f>SUMIF('3. Pathway Enrollment'!$A$3:$A$100,R$1,'3. Pathway Enrollment'!$G$3:$G$100)</f>
        <v>0</v>
      </c>
      <c r="S5" s="22">
        <f>SUMIF('3. Pathway Enrollment'!$A$3:$A$100,S$1,'3. Pathway Enrollment'!$G$3:$G$100)</f>
        <v>0</v>
      </c>
      <c r="T5" s="22">
        <f>SUMIF('3. Pathway Enrollment'!$A$3:$A$100,T$1,'3. Pathway Enrollment'!$G$3:$G$100)</f>
        <v>0</v>
      </c>
      <c r="U5" s="22">
        <f>SUMIF('3. Pathway Enrollment'!$A$3:$A$100,U$1,'3. Pathway Enrollment'!$G$3:$G$100)</f>
        <v>0</v>
      </c>
      <c r="V5" s="22">
        <f>SUMIF('3. Pathway Enrollment'!$A$3:$A$100,V$1,'3. Pathway Enrollment'!$G$3:$G$100)</f>
        <v>0</v>
      </c>
      <c r="W5" s="22">
        <f>SUMIF('3. Pathway Enrollment'!$A$3:$A$100,W$1,'3. Pathway Enrollment'!$G$3:$G$100)</f>
        <v>0</v>
      </c>
      <c r="X5" s="22">
        <f>SUMIF('3. Pathway Enrollment'!$A$3:$A$100,X$1,'3. Pathway Enrollment'!$G$3:$G$100)</f>
        <v>0</v>
      </c>
      <c r="Y5" s="22">
        <f>SUMIF('3. Pathway Enrollment'!$A$3:$A$100,Y$1,'3. Pathway Enrollment'!$G$3:$G$100)</f>
        <v>0</v>
      </c>
      <c r="Z5" s="22">
        <f>SUMIF('3. Pathway Enrollment'!$A$3:$A$100,Z$1,'3. Pathway Enrollment'!$G$3:$G$100)</f>
        <v>0</v>
      </c>
      <c r="AA5" s="22">
        <f>SUMIF('3. Pathway Enrollment'!$A$3:$A$100,AA$1,'3. Pathway Enrollment'!$G$3:$G$100)</f>
        <v>0</v>
      </c>
      <c r="AB5" s="22">
        <f>SUMIF('3. Pathway Enrollment'!$A$3:$A$100,AB$1,'3. Pathway Enrollment'!$G$3:$G$100)</f>
        <v>0</v>
      </c>
      <c r="AC5" s="22">
        <f>SUMIF('3. Pathway Enrollment'!$A$3:$A$100,AC$1,'3. Pathway Enrollment'!$G$3:$G$100)</f>
        <v>0</v>
      </c>
      <c r="AD5" s="22">
        <f>SUMIF('3. Pathway Enrollment'!$A$3:$A$100,AD$1,'3. Pathway Enrollment'!$G$3:$G$100)</f>
        <v>0</v>
      </c>
      <c r="AE5" s="22">
        <f>SUMIF('3. Pathway Enrollment'!$A$3:$A$100,AE$1,'3. Pathway Enrollment'!$G$3:$G$100)</f>
        <v>0</v>
      </c>
      <c r="AF5" s="22">
        <f>SUMIF('3. Pathway Enrollment'!$A$3:$A$100,AF$1,'3. Pathway Enrollment'!$G$3:$G$100)</f>
        <v>0</v>
      </c>
      <c r="AG5" s="22">
        <f>SUMIF('3. Pathway Enrollment'!$A$3:$A$100,AG$1,'3. Pathway Enrollment'!$G$3:$G$100)</f>
        <v>0</v>
      </c>
      <c r="AH5" s="22">
        <f>SUMIF('3. Pathway Enrollment'!$A$3:$A$100,AH$1,'3. Pathway Enrollment'!$G$3:$G$100)</f>
        <v>0</v>
      </c>
      <c r="AI5" s="22">
        <f>SUMIF('3. Pathway Enrollment'!$A$3:$A$100,AI$1,'3. Pathway Enrollment'!$G$3:$G$100)</f>
        <v>0</v>
      </c>
      <c r="AJ5" s="22">
        <f>SUMIF('3. Pathway Enrollment'!$A$3:$A$100,AJ$1,'3. Pathway Enrollment'!$G$3:$G$100)</f>
        <v>0</v>
      </c>
      <c r="AK5" s="22">
        <f>SUMIF('3. Pathway Enrollment'!$A$3:$A$100,AK$1,'3. Pathway Enrollment'!$G$3:$G$100)</f>
        <v>0</v>
      </c>
      <c r="AL5" s="22">
        <f>SUMIF('3. Pathway Enrollment'!$A$3:$A$100,AL$1,'3. Pathway Enrollment'!$G$3:$G$100)</f>
        <v>0</v>
      </c>
      <c r="AM5" s="22">
        <f>SUMIF('3. Pathway Enrollment'!$A$3:$A$100,AM$1,'3. Pathway Enrollment'!$G$3:$G$100)</f>
        <v>0</v>
      </c>
      <c r="AN5" s="22">
        <f>SUMIF('3. Pathway Enrollment'!$A$3:$A$100,AN$1,'3. Pathway Enrollment'!$G$3:$G$100)</f>
        <v>0</v>
      </c>
      <c r="AO5" s="22">
        <f>SUMIF('3. Pathway Enrollment'!$A$3:$A$100,AO$1,'3. Pathway Enrollment'!$G$3:$G$100)</f>
        <v>0</v>
      </c>
      <c r="AP5" s="22">
        <f>SUMIF('3. Pathway Enrollment'!$A$3:$A$100,AP$1,'3. Pathway Enrollment'!$G$3:$G$100)</f>
        <v>0</v>
      </c>
      <c r="AQ5" s="22">
        <f>SUMIF('3. Pathway Enrollment'!$A$3:$A$100,AQ$1,'3. Pathway Enrollment'!$G$3:$G$100)</f>
        <v>0</v>
      </c>
    </row>
    <row r="6" spans="1:43" s="21" customFormat="1" ht="15.75" thickBot="1" x14ac:dyDescent="0.3">
      <c r="A6" s="177"/>
      <c r="B6" s="11" t="s">
        <v>78</v>
      </c>
      <c r="C6" s="21">
        <f>SUM('3. Pathway Enrollment'!H$3:H$100)</f>
        <v>0</v>
      </c>
      <c r="D6" s="22">
        <f>SUMIF('3. Pathway Enrollment'!$A$3:$A$100,D$1,'3. Pathway Enrollment'!$H$3:$H$100)</f>
        <v>0</v>
      </c>
      <c r="E6" s="22">
        <f>SUMIF('3. Pathway Enrollment'!$A$3:$A$100,E$1,'3. Pathway Enrollment'!$H$3:$H$100)</f>
        <v>0</v>
      </c>
      <c r="F6" s="22">
        <f>SUMIF('3. Pathway Enrollment'!$A$3:$A$100,F$1,'3. Pathway Enrollment'!$H$3:$H$100)</f>
        <v>0</v>
      </c>
      <c r="G6" s="22">
        <f>SUMIF('3. Pathway Enrollment'!$A$3:$A$100,G$1,'3. Pathway Enrollment'!$H$3:$H$100)</f>
        <v>0</v>
      </c>
      <c r="H6" s="22">
        <f>SUMIF('3. Pathway Enrollment'!$A$3:$A$100,H$1,'3. Pathway Enrollment'!$H$3:$H$100)</f>
        <v>0</v>
      </c>
      <c r="I6" s="22">
        <f>SUMIF('3. Pathway Enrollment'!$A$3:$A$100,I$1,'3. Pathway Enrollment'!$H$3:$H$100)</f>
        <v>0</v>
      </c>
      <c r="J6" s="22">
        <f>SUMIF('3. Pathway Enrollment'!$A$3:$A$100,J$1,'3. Pathway Enrollment'!$H$3:$H$100)</f>
        <v>0</v>
      </c>
      <c r="K6" s="22">
        <f>SUMIF('3. Pathway Enrollment'!$A$3:$A$100,K$1,'3. Pathway Enrollment'!$H$3:$H$100)</f>
        <v>0</v>
      </c>
      <c r="L6" s="22">
        <f>SUMIF('3. Pathway Enrollment'!$A$3:$A$100,L$1,'3. Pathway Enrollment'!$H$3:$H$100)</f>
        <v>0</v>
      </c>
      <c r="M6" s="22">
        <f>SUMIF('3. Pathway Enrollment'!$A$3:$A$100,M$1,'3. Pathway Enrollment'!$H$3:$H$100)</f>
        <v>0</v>
      </c>
      <c r="N6" s="22">
        <f>SUMIF('3. Pathway Enrollment'!$A$3:$A$100,N$1,'3. Pathway Enrollment'!$H$3:$H$100)</f>
        <v>0</v>
      </c>
      <c r="O6" s="22">
        <f>SUMIF('3. Pathway Enrollment'!$A$3:$A$100,O$1,'3. Pathway Enrollment'!$H$3:$H$100)</f>
        <v>0</v>
      </c>
      <c r="P6" s="22">
        <f>SUMIF('3. Pathway Enrollment'!$A$3:$A$100,P$1,'3. Pathway Enrollment'!$H$3:$H$100)</f>
        <v>0</v>
      </c>
      <c r="Q6" s="22">
        <f>SUMIF('3. Pathway Enrollment'!$A$3:$A$100,Q$1,'3. Pathway Enrollment'!$H$3:$H$100)</f>
        <v>0</v>
      </c>
      <c r="R6" s="22">
        <f>SUMIF('3. Pathway Enrollment'!$A$3:$A$100,R$1,'3. Pathway Enrollment'!$H$3:$H$100)</f>
        <v>0</v>
      </c>
      <c r="S6" s="22">
        <f>SUMIF('3. Pathway Enrollment'!$A$3:$A$100,S$1,'3. Pathway Enrollment'!$H$3:$H$100)</f>
        <v>0</v>
      </c>
      <c r="T6" s="22">
        <f>SUMIF('3. Pathway Enrollment'!$A$3:$A$100,T$1,'3. Pathway Enrollment'!$H$3:$H$100)</f>
        <v>0</v>
      </c>
      <c r="U6" s="22">
        <f>SUMIF('3. Pathway Enrollment'!$A$3:$A$100,U$1,'3. Pathway Enrollment'!$H$3:$H$100)</f>
        <v>0</v>
      </c>
      <c r="V6" s="22">
        <f>SUMIF('3. Pathway Enrollment'!$A$3:$A$100,V$1,'3. Pathway Enrollment'!$H$3:$H$100)</f>
        <v>0</v>
      </c>
      <c r="W6" s="22">
        <f>SUMIF('3. Pathway Enrollment'!$A$3:$A$100,W$1,'3. Pathway Enrollment'!$H$3:$H$100)</f>
        <v>0</v>
      </c>
      <c r="X6" s="22">
        <f>SUMIF('3. Pathway Enrollment'!$A$3:$A$100,X$1,'3. Pathway Enrollment'!$H$3:$H$100)</f>
        <v>0</v>
      </c>
      <c r="Y6" s="22">
        <f>SUMIF('3. Pathway Enrollment'!$A$3:$A$100,Y$1,'3. Pathway Enrollment'!$H$3:$H$100)</f>
        <v>0</v>
      </c>
      <c r="Z6" s="22">
        <f>SUMIF('3. Pathway Enrollment'!$A$3:$A$100,Z$1,'3. Pathway Enrollment'!$H$3:$H$100)</f>
        <v>0</v>
      </c>
      <c r="AA6" s="22">
        <f>SUMIF('3. Pathway Enrollment'!$A$3:$A$100,AA$1,'3. Pathway Enrollment'!$H$3:$H$100)</f>
        <v>0</v>
      </c>
      <c r="AB6" s="22">
        <f>SUMIF('3. Pathway Enrollment'!$A$3:$A$100,AB$1,'3. Pathway Enrollment'!$H$3:$H$100)</f>
        <v>0</v>
      </c>
      <c r="AC6" s="22">
        <f>SUMIF('3. Pathway Enrollment'!$A$3:$A$100,AC$1,'3. Pathway Enrollment'!$H$3:$H$100)</f>
        <v>0</v>
      </c>
      <c r="AD6" s="22">
        <f>SUMIF('3. Pathway Enrollment'!$A$3:$A$100,AD$1,'3. Pathway Enrollment'!$H$3:$H$100)</f>
        <v>0</v>
      </c>
      <c r="AE6" s="22">
        <f>SUMIF('3. Pathway Enrollment'!$A$3:$A$100,AE$1,'3. Pathway Enrollment'!$H$3:$H$100)</f>
        <v>0</v>
      </c>
      <c r="AF6" s="22">
        <f>SUMIF('3. Pathway Enrollment'!$A$3:$A$100,AF$1,'3. Pathway Enrollment'!$H$3:$H$100)</f>
        <v>0</v>
      </c>
      <c r="AG6" s="22">
        <f>SUMIF('3. Pathway Enrollment'!$A$3:$A$100,AG$1,'3. Pathway Enrollment'!$H$3:$H$100)</f>
        <v>0</v>
      </c>
      <c r="AH6" s="22">
        <f>SUMIF('3. Pathway Enrollment'!$A$3:$A$100,AH$1,'3. Pathway Enrollment'!$H$3:$H$100)</f>
        <v>0</v>
      </c>
      <c r="AI6" s="22">
        <f>SUMIF('3. Pathway Enrollment'!$A$3:$A$100,AI$1,'3. Pathway Enrollment'!$H$3:$H$100)</f>
        <v>0</v>
      </c>
      <c r="AJ6" s="22">
        <f>SUMIF('3. Pathway Enrollment'!$A$3:$A$100,AJ$1,'3. Pathway Enrollment'!$H$3:$H$100)</f>
        <v>0</v>
      </c>
      <c r="AK6" s="22">
        <f>SUMIF('3. Pathway Enrollment'!$A$3:$A$100,AK$1,'3. Pathway Enrollment'!$H$3:$H$100)</f>
        <v>0</v>
      </c>
      <c r="AL6" s="22">
        <f>SUMIF('3. Pathway Enrollment'!$A$3:$A$100,AL$1,'3. Pathway Enrollment'!$H$3:$H$100)</f>
        <v>0</v>
      </c>
      <c r="AM6" s="22">
        <f>SUMIF('3. Pathway Enrollment'!$A$3:$A$100,AM$1,'3. Pathway Enrollment'!$H$3:$H$100)</f>
        <v>0</v>
      </c>
      <c r="AN6" s="22">
        <f>SUMIF('3. Pathway Enrollment'!$A$3:$A$100,AN$1,'3. Pathway Enrollment'!$H$3:$H$100)</f>
        <v>0</v>
      </c>
      <c r="AO6" s="22">
        <f>SUMIF('3. Pathway Enrollment'!$A$3:$A$100,AO$1,'3. Pathway Enrollment'!$H$3:$H$100)</f>
        <v>0</v>
      </c>
      <c r="AP6" s="22">
        <f>SUMIF('3. Pathway Enrollment'!$A$3:$A$100,AP$1,'3. Pathway Enrollment'!$H$3:$H$100)</f>
        <v>0</v>
      </c>
      <c r="AQ6" s="22">
        <f>SUMIF('3. Pathway Enrollment'!$A$3:$A$100,AQ$1,'3. Pathway Enrollment'!$H$3:$H$100)</f>
        <v>0</v>
      </c>
    </row>
    <row r="7" spans="1:43" s="21" customFormat="1" ht="15.75" thickBot="1" x14ac:dyDescent="0.3">
      <c r="A7" s="177"/>
      <c r="B7" s="11" t="s">
        <v>5</v>
      </c>
      <c r="C7" s="21">
        <f>SUM('3. Pathway Enrollment'!I$3:I$100)</f>
        <v>0</v>
      </c>
      <c r="D7" s="22">
        <f>SUMIF('3. Pathway Enrollment'!$A$3:$A$100,D$1,'3. Pathway Enrollment'!$I$3:$I$100)</f>
        <v>0</v>
      </c>
      <c r="E7" s="22">
        <f>SUMIF('3. Pathway Enrollment'!$A$3:$A$100,E$1,'3. Pathway Enrollment'!$I$3:$I$100)</f>
        <v>0</v>
      </c>
      <c r="F7" s="22">
        <f>SUMIF('3. Pathway Enrollment'!$A$3:$A$100,F$1,'3. Pathway Enrollment'!$I$3:$I$100)</f>
        <v>0</v>
      </c>
      <c r="G7" s="22">
        <f>SUMIF('3. Pathway Enrollment'!$A$3:$A$100,G$1,'3. Pathway Enrollment'!$I$3:$I$100)</f>
        <v>0</v>
      </c>
      <c r="H7" s="22">
        <f>SUMIF('3. Pathway Enrollment'!$A$3:$A$100,H$1,'3. Pathway Enrollment'!$I$3:$I$100)</f>
        <v>0</v>
      </c>
      <c r="I7" s="22">
        <f>SUMIF('3. Pathway Enrollment'!$A$3:$A$100,I$1,'3. Pathway Enrollment'!$I$3:$I$100)</f>
        <v>0</v>
      </c>
      <c r="J7" s="22">
        <f>SUMIF('3. Pathway Enrollment'!$A$3:$A$100,J$1,'3. Pathway Enrollment'!$I$3:$I$100)</f>
        <v>0</v>
      </c>
      <c r="K7" s="22">
        <f>SUMIF('3. Pathway Enrollment'!$A$3:$A$100,K$1,'3. Pathway Enrollment'!$I$3:$I$100)</f>
        <v>0</v>
      </c>
      <c r="L7" s="22">
        <f>SUMIF('3. Pathway Enrollment'!$A$3:$A$100,L$1,'3. Pathway Enrollment'!$I$3:$I$100)</f>
        <v>0</v>
      </c>
      <c r="M7" s="22">
        <f>SUMIF('3. Pathway Enrollment'!$A$3:$A$100,M$1,'3. Pathway Enrollment'!$I$3:$I$100)</f>
        <v>0</v>
      </c>
      <c r="N7" s="22">
        <f>SUMIF('3. Pathway Enrollment'!$A$3:$A$100,N$1,'3. Pathway Enrollment'!$I$3:$I$100)</f>
        <v>0</v>
      </c>
      <c r="O7" s="22">
        <f>SUMIF('3. Pathway Enrollment'!$A$3:$A$100,O$1,'3. Pathway Enrollment'!$I$3:$I$100)</f>
        <v>0</v>
      </c>
      <c r="P7" s="22">
        <f>SUMIF('3. Pathway Enrollment'!$A$3:$A$100,P$1,'3. Pathway Enrollment'!$I$3:$I$100)</f>
        <v>0</v>
      </c>
      <c r="Q7" s="22">
        <f>SUMIF('3. Pathway Enrollment'!$A$3:$A$100,Q$1,'3. Pathway Enrollment'!$I$3:$I$100)</f>
        <v>0</v>
      </c>
      <c r="R7" s="22">
        <f>SUMIF('3. Pathway Enrollment'!$A$3:$A$100,R$1,'3. Pathway Enrollment'!$I$3:$I$100)</f>
        <v>0</v>
      </c>
      <c r="S7" s="22">
        <f>SUMIF('3. Pathway Enrollment'!$A$3:$A$100,S$1,'3. Pathway Enrollment'!$I$3:$I$100)</f>
        <v>0</v>
      </c>
      <c r="T7" s="22">
        <f>SUMIF('3. Pathway Enrollment'!$A$3:$A$100,T$1,'3. Pathway Enrollment'!$I$3:$I$100)</f>
        <v>0</v>
      </c>
      <c r="U7" s="22">
        <f>SUMIF('3. Pathway Enrollment'!$A$3:$A$100,U$1,'3. Pathway Enrollment'!$I$3:$I$100)</f>
        <v>0</v>
      </c>
      <c r="V7" s="22">
        <f>SUMIF('3. Pathway Enrollment'!$A$3:$A$100,V$1,'3. Pathway Enrollment'!$I$3:$I$100)</f>
        <v>0</v>
      </c>
      <c r="W7" s="22">
        <f>SUMIF('3. Pathway Enrollment'!$A$3:$A$100,W$1,'3. Pathway Enrollment'!$I$3:$I$100)</f>
        <v>0</v>
      </c>
      <c r="X7" s="22">
        <f>SUMIF('3. Pathway Enrollment'!$A$3:$A$100,X$1,'3. Pathway Enrollment'!$I$3:$I$100)</f>
        <v>0</v>
      </c>
      <c r="Y7" s="22">
        <f>SUMIF('3. Pathway Enrollment'!$A$3:$A$100,Y$1,'3. Pathway Enrollment'!$I$3:$I$100)</f>
        <v>0</v>
      </c>
      <c r="Z7" s="22">
        <f>SUMIF('3. Pathway Enrollment'!$A$3:$A$100,Z$1,'3. Pathway Enrollment'!$I$3:$I$100)</f>
        <v>0</v>
      </c>
      <c r="AA7" s="22">
        <f>SUMIF('3. Pathway Enrollment'!$A$3:$A$100,AA$1,'3. Pathway Enrollment'!$I$3:$I$100)</f>
        <v>0</v>
      </c>
      <c r="AB7" s="22">
        <f>SUMIF('3. Pathway Enrollment'!$A$3:$A$100,AB$1,'3. Pathway Enrollment'!$I$3:$I$100)</f>
        <v>0</v>
      </c>
      <c r="AC7" s="22">
        <f>SUMIF('3. Pathway Enrollment'!$A$3:$A$100,AC$1,'3. Pathway Enrollment'!$I$3:$I$100)</f>
        <v>0</v>
      </c>
      <c r="AD7" s="22">
        <f>SUMIF('3. Pathway Enrollment'!$A$3:$A$100,AD$1,'3. Pathway Enrollment'!$I$3:$I$100)</f>
        <v>0</v>
      </c>
      <c r="AE7" s="22">
        <f>SUMIF('3. Pathway Enrollment'!$A$3:$A$100,AE$1,'3. Pathway Enrollment'!$I$3:$I$100)</f>
        <v>0</v>
      </c>
      <c r="AF7" s="22">
        <f>SUMIF('3. Pathway Enrollment'!$A$3:$A$100,AF$1,'3. Pathway Enrollment'!$I$3:$I$100)</f>
        <v>0</v>
      </c>
      <c r="AG7" s="22">
        <f>SUMIF('3. Pathway Enrollment'!$A$3:$A$100,AG$1,'3. Pathway Enrollment'!$I$3:$I$100)</f>
        <v>0</v>
      </c>
      <c r="AH7" s="22">
        <f>SUMIF('3. Pathway Enrollment'!$A$3:$A$100,AH$1,'3. Pathway Enrollment'!$I$3:$I$100)</f>
        <v>0</v>
      </c>
      <c r="AI7" s="22">
        <f>SUMIF('3. Pathway Enrollment'!$A$3:$A$100,AI$1,'3. Pathway Enrollment'!$I$3:$I$100)</f>
        <v>0</v>
      </c>
      <c r="AJ7" s="22">
        <f>SUMIF('3. Pathway Enrollment'!$A$3:$A$100,AJ$1,'3. Pathway Enrollment'!$I$3:$I$100)</f>
        <v>0</v>
      </c>
      <c r="AK7" s="22">
        <f>SUMIF('3. Pathway Enrollment'!$A$3:$A$100,AK$1,'3. Pathway Enrollment'!$I$3:$I$100)</f>
        <v>0</v>
      </c>
      <c r="AL7" s="22">
        <f>SUMIF('3. Pathway Enrollment'!$A$3:$A$100,AL$1,'3. Pathway Enrollment'!$I$3:$I$100)</f>
        <v>0</v>
      </c>
      <c r="AM7" s="22">
        <f>SUMIF('3. Pathway Enrollment'!$A$3:$A$100,AM$1,'3. Pathway Enrollment'!$I$3:$I$100)</f>
        <v>0</v>
      </c>
      <c r="AN7" s="22">
        <f>SUMIF('3. Pathway Enrollment'!$A$3:$A$100,AN$1,'3. Pathway Enrollment'!$I$3:$I$100)</f>
        <v>0</v>
      </c>
      <c r="AO7" s="22">
        <f>SUMIF('3. Pathway Enrollment'!$A$3:$A$100,AO$1,'3. Pathway Enrollment'!$I$3:$I$100)</f>
        <v>0</v>
      </c>
      <c r="AP7" s="22">
        <f>SUMIF('3. Pathway Enrollment'!$A$3:$A$100,AP$1,'3. Pathway Enrollment'!$I$3:$I$100)</f>
        <v>0</v>
      </c>
      <c r="AQ7" s="22">
        <f>SUMIF('3. Pathway Enrollment'!$A$3:$A$100,AQ$1,'3. Pathway Enrollment'!$I$3:$I$100)</f>
        <v>0</v>
      </c>
    </row>
    <row r="8" spans="1:43" s="21" customFormat="1" ht="15.75" thickBot="1" x14ac:dyDescent="0.3">
      <c r="A8" s="177"/>
      <c r="B8" s="11" t="s">
        <v>32</v>
      </c>
      <c r="C8" s="21">
        <f>SUM('3. Pathway Enrollment'!J$3:J$100)</f>
        <v>0</v>
      </c>
      <c r="D8" s="22">
        <f>SUMIF('3. Pathway Enrollment'!$A$3:$A$100,D$1,'3. Pathway Enrollment'!$J$3:$J$100)</f>
        <v>0</v>
      </c>
      <c r="E8" s="22">
        <f>SUMIF('3. Pathway Enrollment'!$A$3:$A$100,E$1,'3. Pathway Enrollment'!$J$3:$J$100)</f>
        <v>0</v>
      </c>
      <c r="F8" s="22">
        <f>SUMIF('3. Pathway Enrollment'!$A$3:$A$100,F$1,'3. Pathway Enrollment'!$J$3:$J$100)</f>
        <v>0</v>
      </c>
      <c r="G8" s="22">
        <f>SUMIF('3. Pathway Enrollment'!$A$3:$A$100,G$1,'3. Pathway Enrollment'!$J$3:$J$100)</f>
        <v>0</v>
      </c>
      <c r="H8" s="22">
        <f>SUMIF('3. Pathway Enrollment'!$A$3:$A$100,H$1,'3. Pathway Enrollment'!$J$3:$J$100)</f>
        <v>0</v>
      </c>
      <c r="I8" s="22">
        <f>SUMIF('3. Pathway Enrollment'!$A$3:$A$100,I$1,'3. Pathway Enrollment'!$J$3:$J$100)</f>
        <v>0</v>
      </c>
      <c r="J8" s="22">
        <f>SUMIF('3. Pathway Enrollment'!$A$3:$A$100,J$1,'3. Pathway Enrollment'!$J$3:$J$100)</f>
        <v>0</v>
      </c>
      <c r="K8" s="22">
        <f>SUMIF('3. Pathway Enrollment'!$A$3:$A$100,K$1,'3. Pathway Enrollment'!$J$3:$J$100)</f>
        <v>0</v>
      </c>
      <c r="L8" s="22">
        <f>SUMIF('3. Pathway Enrollment'!$A$3:$A$100,L$1,'3. Pathway Enrollment'!$J$3:$J$100)</f>
        <v>0</v>
      </c>
      <c r="M8" s="22">
        <f>SUMIF('3. Pathway Enrollment'!$A$3:$A$100,M$1,'3. Pathway Enrollment'!$J$3:$J$100)</f>
        <v>0</v>
      </c>
      <c r="N8" s="22">
        <f>SUMIF('3. Pathway Enrollment'!$A$3:$A$100,N$1,'3. Pathway Enrollment'!$J$3:$J$100)</f>
        <v>0</v>
      </c>
      <c r="O8" s="22">
        <f>SUMIF('3. Pathway Enrollment'!$A$3:$A$100,O$1,'3. Pathway Enrollment'!$J$3:$J$100)</f>
        <v>0</v>
      </c>
      <c r="P8" s="22">
        <f>SUMIF('3. Pathway Enrollment'!$A$3:$A$100,P$1,'3. Pathway Enrollment'!$J$3:$J$100)</f>
        <v>0</v>
      </c>
      <c r="Q8" s="22">
        <f>SUMIF('3. Pathway Enrollment'!$A$3:$A$100,Q$1,'3. Pathway Enrollment'!$J$3:$J$100)</f>
        <v>0</v>
      </c>
      <c r="R8" s="22">
        <f>SUMIF('3. Pathway Enrollment'!$A$3:$A$100,R$1,'3. Pathway Enrollment'!$J$3:$J$100)</f>
        <v>0</v>
      </c>
      <c r="S8" s="22">
        <f>SUMIF('3. Pathway Enrollment'!$A$3:$A$100,S$1,'3. Pathway Enrollment'!$J$3:$J$100)</f>
        <v>0</v>
      </c>
      <c r="T8" s="22">
        <f>SUMIF('3. Pathway Enrollment'!$A$3:$A$100,T$1,'3. Pathway Enrollment'!$J$3:$J$100)</f>
        <v>0</v>
      </c>
      <c r="U8" s="22">
        <f>SUMIF('3. Pathway Enrollment'!$A$3:$A$100,U$1,'3. Pathway Enrollment'!$J$3:$J$100)</f>
        <v>0</v>
      </c>
      <c r="V8" s="22">
        <f>SUMIF('3. Pathway Enrollment'!$A$3:$A$100,V$1,'3. Pathway Enrollment'!$J$3:$J$100)</f>
        <v>0</v>
      </c>
      <c r="W8" s="22">
        <f>SUMIF('3. Pathway Enrollment'!$A$3:$A$100,W$1,'3. Pathway Enrollment'!$J$3:$J$100)</f>
        <v>0</v>
      </c>
      <c r="X8" s="22">
        <f>SUMIF('3. Pathway Enrollment'!$A$3:$A$100,X$1,'3. Pathway Enrollment'!$J$3:$J$100)</f>
        <v>0</v>
      </c>
      <c r="Y8" s="22">
        <f>SUMIF('3. Pathway Enrollment'!$A$3:$A$100,Y$1,'3. Pathway Enrollment'!$J$3:$J$100)</f>
        <v>0</v>
      </c>
      <c r="Z8" s="22">
        <f>SUMIF('3. Pathway Enrollment'!$A$3:$A$100,Z$1,'3. Pathway Enrollment'!$J$3:$J$100)</f>
        <v>0</v>
      </c>
      <c r="AA8" s="22">
        <f>SUMIF('3. Pathway Enrollment'!$A$3:$A$100,AA$1,'3. Pathway Enrollment'!$J$3:$J$100)</f>
        <v>0</v>
      </c>
      <c r="AB8" s="22">
        <f>SUMIF('3. Pathway Enrollment'!$A$3:$A$100,AB$1,'3. Pathway Enrollment'!$J$3:$J$100)</f>
        <v>0</v>
      </c>
      <c r="AC8" s="22">
        <f>SUMIF('3. Pathway Enrollment'!$A$3:$A$100,AC$1,'3. Pathway Enrollment'!$J$3:$J$100)</f>
        <v>0</v>
      </c>
      <c r="AD8" s="22">
        <f>SUMIF('3. Pathway Enrollment'!$A$3:$A$100,AD$1,'3. Pathway Enrollment'!$J$3:$J$100)</f>
        <v>0</v>
      </c>
      <c r="AE8" s="22">
        <f>SUMIF('3. Pathway Enrollment'!$A$3:$A$100,AE$1,'3. Pathway Enrollment'!$J$3:$J$100)</f>
        <v>0</v>
      </c>
      <c r="AF8" s="22">
        <f>SUMIF('3. Pathway Enrollment'!$A$3:$A$100,AF$1,'3. Pathway Enrollment'!$J$3:$J$100)</f>
        <v>0</v>
      </c>
      <c r="AG8" s="22">
        <f>SUMIF('3. Pathway Enrollment'!$A$3:$A$100,AG$1,'3. Pathway Enrollment'!$J$3:$J$100)</f>
        <v>0</v>
      </c>
      <c r="AH8" s="22">
        <f>SUMIF('3. Pathway Enrollment'!$A$3:$A$100,AH$1,'3. Pathway Enrollment'!$J$3:$J$100)</f>
        <v>0</v>
      </c>
      <c r="AI8" s="22">
        <f>SUMIF('3. Pathway Enrollment'!$A$3:$A$100,AI$1,'3. Pathway Enrollment'!$J$3:$J$100)</f>
        <v>0</v>
      </c>
      <c r="AJ8" s="22">
        <f>SUMIF('3. Pathway Enrollment'!$A$3:$A$100,AJ$1,'3. Pathway Enrollment'!$J$3:$J$100)</f>
        <v>0</v>
      </c>
      <c r="AK8" s="22">
        <f>SUMIF('3. Pathway Enrollment'!$A$3:$A$100,AK$1,'3. Pathway Enrollment'!$J$3:$J$100)</f>
        <v>0</v>
      </c>
      <c r="AL8" s="22">
        <f>SUMIF('3. Pathway Enrollment'!$A$3:$A$100,AL$1,'3. Pathway Enrollment'!$J$3:$J$100)</f>
        <v>0</v>
      </c>
      <c r="AM8" s="22">
        <f>SUMIF('3. Pathway Enrollment'!$A$3:$A$100,AM$1,'3. Pathway Enrollment'!$J$3:$J$100)</f>
        <v>0</v>
      </c>
      <c r="AN8" s="22">
        <f>SUMIF('3. Pathway Enrollment'!$A$3:$A$100,AN$1,'3. Pathway Enrollment'!$J$3:$J$100)</f>
        <v>0</v>
      </c>
      <c r="AO8" s="22">
        <f>SUMIF('3. Pathway Enrollment'!$A$3:$A$100,AO$1,'3. Pathway Enrollment'!$J$3:$J$100)</f>
        <v>0</v>
      </c>
      <c r="AP8" s="22">
        <f>SUMIF('3. Pathway Enrollment'!$A$3:$A$100,AP$1,'3. Pathway Enrollment'!$J$3:$J$100)</f>
        <v>0</v>
      </c>
      <c r="AQ8" s="22">
        <f>SUMIF('3. Pathway Enrollment'!$A$3:$A$100,AQ$1,'3. Pathway Enrollment'!$J$3:$J$100)</f>
        <v>0</v>
      </c>
    </row>
    <row r="9" spans="1:43" s="21" customFormat="1" ht="15.75" thickBot="1" x14ac:dyDescent="0.3">
      <c r="A9" s="177"/>
      <c r="B9" s="11" t="s">
        <v>77</v>
      </c>
      <c r="C9" s="21">
        <f>SUM('3. Pathway Enrollment'!K$3:K$100)</f>
        <v>0</v>
      </c>
      <c r="D9" s="22">
        <f>SUMIF('3. Pathway Enrollment'!$A$3:$A$100,D$1,'3. Pathway Enrollment'!$K$3:$K$100)</f>
        <v>0</v>
      </c>
      <c r="E9" s="22">
        <f>SUMIF('3. Pathway Enrollment'!$A$3:$A$100,E$1,'3. Pathway Enrollment'!$K$3:$K$100)</f>
        <v>0</v>
      </c>
      <c r="F9" s="22">
        <f>SUMIF('3. Pathway Enrollment'!$A$3:$A$100,F$1,'3. Pathway Enrollment'!$K$3:$K$100)</f>
        <v>0</v>
      </c>
      <c r="G9" s="22">
        <f>SUMIF('3. Pathway Enrollment'!$A$3:$A$100,G$1,'3. Pathway Enrollment'!$K$3:$K$100)</f>
        <v>0</v>
      </c>
      <c r="H9" s="22">
        <f>SUMIF('3. Pathway Enrollment'!$A$3:$A$100,H$1,'3. Pathway Enrollment'!$K$3:$K$100)</f>
        <v>0</v>
      </c>
      <c r="I9" s="22">
        <f>SUMIF('3. Pathway Enrollment'!$A$3:$A$100,I$1,'3. Pathway Enrollment'!$K$3:$K$100)</f>
        <v>0</v>
      </c>
      <c r="J9" s="22">
        <f>SUMIF('3. Pathway Enrollment'!$A$3:$A$100,J$1,'3. Pathway Enrollment'!$K$3:$K$100)</f>
        <v>0</v>
      </c>
      <c r="K9" s="22">
        <f>SUMIF('3. Pathway Enrollment'!$A$3:$A$100,K$1,'3. Pathway Enrollment'!$K$3:$K$100)</f>
        <v>0</v>
      </c>
      <c r="L9" s="22">
        <f>SUMIF('3. Pathway Enrollment'!$A$3:$A$100,L$1,'3. Pathway Enrollment'!$K$3:$K$100)</f>
        <v>0</v>
      </c>
      <c r="M9" s="22">
        <f>SUMIF('3. Pathway Enrollment'!$A$3:$A$100,M$1,'3. Pathway Enrollment'!$K$3:$K$100)</f>
        <v>0</v>
      </c>
      <c r="N9" s="22">
        <f>SUMIF('3. Pathway Enrollment'!$A$3:$A$100,N$1,'3. Pathway Enrollment'!$K$3:$K$100)</f>
        <v>0</v>
      </c>
      <c r="O9" s="22">
        <f>SUMIF('3. Pathway Enrollment'!$A$3:$A$100,O$1,'3. Pathway Enrollment'!$K$3:$K$100)</f>
        <v>0</v>
      </c>
      <c r="P9" s="22">
        <f>SUMIF('3. Pathway Enrollment'!$A$3:$A$100,P$1,'3. Pathway Enrollment'!$K$3:$K$100)</f>
        <v>0</v>
      </c>
      <c r="Q9" s="22">
        <f>SUMIF('3. Pathway Enrollment'!$A$3:$A$100,Q$1,'3. Pathway Enrollment'!$K$3:$K$100)</f>
        <v>0</v>
      </c>
      <c r="R9" s="22">
        <f>SUMIF('3. Pathway Enrollment'!$A$3:$A$100,R$1,'3. Pathway Enrollment'!$K$3:$K$100)</f>
        <v>0</v>
      </c>
      <c r="S9" s="22">
        <f>SUMIF('3. Pathway Enrollment'!$A$3:$A$100,S$1,'3. Pathway Enrollment'!$K$3:$K$100)</f>
        <v>0</v>
      </c>
      <c r="T9" s="22">
        <f>SUMIF('3. Pathway Enrollment'!$A$3:$A$100,T$1,'3. Pathway Enrollment'!$K$3:$K$100)</f>
        <v>0</v>
      </c>
      <c r="U9" s="22">
        <f>SUMIF('3. Pathway Enrollment'!$A$3:$A$100,U$1,'3. Pathway Enrollment'!$K$3:$K$100)</f>
        <v>0</v>
      </c>
      <c r="V9" s="22">
        <f>SUMIF('3. Pathway Enrollment'!$A$3:$A$100,V$1,'3. Pathway Enrollment'!$K$3:$K$100)</f>
        <v>0</v>
      </c>
      <c r="W9" s="22">
        <f>SUMIF('3. Pathway Enrollment'!$A$3:$A$100,W$1,'3. Pathway Enrollment'!$K$3:$K$100)</f>
        <v>0</v>
      </c>
      <c r="X9" s="22">
        <f>SUMIF('3. Pathway Enrollment'!$A$3:$A$100,X$1,'3. Pathway Enrollment'!$K$3:$K$100)</f>
        <v>0</v>
      </c>
      <c r="Y9" s="22">
        <f>SUMIF('3. Pathway Enrollment'!$A$3:$A$100,Y$1,'3. Pathway Enrollment'!$K$3:$K$100)</f>
        <v>0</v>
      </c>
      <c r="Z9" s="22">
        <f>SUMIF('3. Pathway Enrollment'!$A$3:$A$100,Z$1,'3. Pathway Enrollment'!$K$3:$K$100)</f>
        <v>0</v>
      </c>
      <c r="AA9" s="22">
        <f>SUMIF('3. Pathway Enrollment'!$A$3:$A$100,AA$1,'3. Pathway Enrollment'!$K$3:$K$100)</f>
        <v>0</v>
      </c>
      <c r="AB9" s="22">
        <f>SUMIF('3. Pathway Enrollment'!$A$3:$A$100,AB$1,'3. Pathway Enrollment'!$K$3:$K$100)</f>
        <v>0</v>
      </c>
      <c r="AC9" s="22">
        <f>SUMIF('3. Pathway Enrollment'!$A$3:$A$100,AC$1,'3. Pathway Enrollment'!$K$3:$K$100)</f>
        <v>0</v>
      </c>
      <c r="AD9" s="22">
        <f>SUMIF('3. Pathway Enrollment'!$A$3:$A$100,AD$1,'3. Pathway Enrollment'!$K$3:$K$100)</f>
        <v>0</v>
      </c>
      <c r="AE9" s="22">
        <f>SUMIF('3. Pathway Enrollment'!$A$3:$A$100,AE$1,'3. Pathway Enrollment'!$K$3:$K$100)</f>
        <v>0</v>
      </c>
      <c r="AF9" s="22">
        <f>SUMIF('3. Pathway Enrollment'!$A$3:$A$100,AF$1,'3. Pathway Enrollment'!$K$3:$K$100)</f>
        <v>0</v>
      </c>
      <c r="AG9" s="22">
        <f>SUMIF('3. Pathway Enrollment'!$A$3:$A$100,AG$1,'3. Pathway Enrollment'!$K$3:$K$100)</f>
        <v>0</v>
      </c>
      <c r="AH9" s="22">
        <f>SUMIF('3. Pathway Enrollment'!$A$3:$A$100,AH$1,'3. Pathway Enrollment'!$K$3:$K$100)</f>
        <v>0</v>
      </c>
      <c r="AI9" s="22">
        <f>SUMIF('3. Pathway Enrollment'!$A$3:$A$100,AI$1,'3. Pathway Enrollment'!$K$3:$K$100)</f>
        <v>0</v>
      </c>
      <c r="AJ9" s="22">
        <f>SUMIF('3. Pathway Enrollment'!$A$3:$A$100,AJ$1,'3. Pathway Enrollment'!$K$3:$K$100)</f>
        <v>0</v>
      </c>
      <c r="AK9" s="22">
        <f>SUMIF('3. Pathway Enrollment'!$A$3:$A$100,AK$1,'3. Pathway Enrollment'!$K$3:$K$100)</f>
        <v>0</v>
      </c>
      <c r="AL9" s="22">
        <f>SUMIF('3. Pathway Enrollment'!$A$3:$A$100,AL$1,'3. Pathway Enrollment'!$K$3:$K$100)</f>
        <v>0</v>
      </c>
      <c r="AM9" s="22">
        <f>SUMIF('3. Pathway Enrollment'!$A$3:$A$100,AM$1,'3. Pathway Enrollment'!$K$3:$K$100)</f>
        <v>0</v>
      </c>
      <c r="AN9" s="22">
        <f>SUMIF('3. Pathway Enrollment'!$A$3:$A$100,AN$1,'3. Pathway Enrollment'!$K$3:$K$100)</f>
        <v>0</v>
      </c>
      <c r="AO9" s="22">
        <f>SUMIF('3. Pathway Enrollment'!$A$3:$A$100,AO$1,'3. Pathway Enrollment'!$K$3:$K$100)</f>
        <v>0</v>
      </c>
      <c r="AP9" s="22">
        <f>SUMIF('3. Pathway Enrollment'!$A$3:$A$100,AP$1,'3. Pathway Enrollment'!$K$3:$K$100)</f>
        <v>0</v>
      </c>
      <c r="AQ9" s="22">
        <f>SUMIF('3. Pathway Enrollment'!$A$3:$A$100,AQ$1,'3. Pathway Enrollment'!$K$3:$K$100)</f>
        <v>0</v>
      </c>
    </row>
    <row r="10" spans="1:43" s="21" customFormat="1" ht="15.75" thickBot="1" x14ac:dyDescent="0.3">
      <c r="A10" s="177"/>
      <c r="B10" s="11" t="s">
        <v>79</v>
      </c>
      <c r="C10" s="21">
        <f>SUM('3. Pathway Enrollment'!L$3:L$100)</f>
        <v>0</v>
      </c>
      <c r="D10" s="22">
        <f>SUMIF('3. Pathway Enrollment'!$A$3:$A$100,D$1,'3. Pathway Enrollment'!$L$3:$L$100)</f>
        <v>0</v>
      </c>
      <c r="E10" s="22">
        <f>SUMIF('3. Pathway Enrollment'!$A$3:$A$100,E$1,'3. Pathway Enrollment'!$L$3:$L$100)</f>
        <v>0</v>
      </c>
      <c r="F10" s="22">
        <f>SUMIF('3. Pathway Enrollment'!$A$3:$A$100,F$1,'3. Pathway Enrollment'!$L$3:$L$100)</f>
        <v>0</v>
      </c>
      <c r="G10" s="22">
        <f>SUMIF('3. Pathway Enrollment'!$A$3:$A$100,G$1,'3. Pathway Enrollment'!$L$3:$L$100)</f>
        <v>0</v>
      </c>
      <c r="H10" s="22">
        <f>SUMIF('3. Pathway Enrollment'!$A$3:$A$100,H$1,'3. Pathway Enrollment'!$L$3:$L$100)</f>
        <v>0</v>
      </c>
      <c r="I10" s="22">
        <f>SUMIF('3. Pathway Enrollment'!$A$3:$A$100,I$1,'3. Pathway Enrollment'!$L$3:$L$100)</f>
        <v>0</v>
      </c>
      <c r="J10" s="22">
        <f>SUMIF('3. Pathway Enrollment'!$A$3:$A$100,J$1,'3. Pathway Enrollment'!$L$3:$L$100)</f>
        <v>0</v>
      </c>
      <c r="K10" s="22">
        <f>SUMIF('3. Pathway Enrollment'!$A$3:$A$100,K$1,'3. Pathway Enrollment'!$L$3:$L$100)</f>
        <v>0</v>
      </c>
      <c r="L10" s="22">
        <f>SUMIF('3. Pathway Enrollment'!$A$3:$A$100,L$1,'3. Pathway Enrollment'!$L$3:$L$100)</f>
        <v>0</v>
      </c>
      <c r="M10" s="22">
        <f>SUMIF('3. Pathway Enrollment'!$A$3:$A$100,M$1,'3. Pathway Enrollment'!$L$3:$L$100)</f>
        <v>0</v>
      </c>
      <c r="N10" s="22">
        <f>SUMIF('3. Pathway Enrollment'!$A$3:$A$100,N$1,'3. Pathway Enrollment'!$L$3:$L$100)</f>
        <v>0</v>
      </c>
      <c r="O10" s="22">
        <f>SUMIF('3. Pathway Enrollment'!$A$3:$A$100,O$1,'3. Pathway Enrollment'!$L$3:$L$100)</f>
        <v>0</v>
      </c>
      <c r="P10" s="22">
        <f>SUMIF('3. Pathway Enrollment'!$A$3:$A$100,P$1,'3. Pathway Enrollment'!$L$3:$L$100)</f>
        <v>0</v>
      </c>
      <c r="Q10" s="22">
        <f>SUMIF('3. Pathway Enrollment'!$A$3:$A$100,Q$1,'3. Pathway Enrollment'!$L$3:$L$100)</f>
        <v>0</v>
      </c>
      <c r="R10" s="22">
        <f>SUMIF('3. Pathway Enrollment'!$A$3:$A$100,R$1,'3. Pathway Enrollment'!$L$3:$L$100)</f>
        <v>0</v>
      </c>
      <c r="S10" s="22">
        <f>SUMIF('3. Pathway Enrollment'!$A$3:$A$100,S$1,'3. Pathway Enrollment'!$L$3:$L$100)</f>
        <v>0</v>
      </c>
      <c r="T10" s="22">
        <f>SUMIF('3. Pathway Enrollment'!$A$3:$A$100,T$1,'3. Pathway Enrollment'!$L$3:$L$100)</f>
        <v>0</v>
      </c>
      <c r="U10" s="22">
        <f>SUMIF('3. Pathway Enrollment'!$A$3:$A$100,U$1,'3. Pathway Enrollment'!$L$3:$L$100)</f>
        <v>0</v>
      </c>
      <c r="V10" s="22">
        <f>SUMIF('3. Pathway Enrollment'!$A$3:$A$100,V$1,'3. Pathway Enrollment'!$L$3:$L$100)</f>
        <v>0</v>
      </c>
      <c r="W10" s="22">
        <f>SUMIF('3. Pathway Enrollment'!$A$3:$A$100,W$1,'3. Pathway Enrollment'!$L$3:$L$100)</f>
        <v>0</v>
      </c>
      <c r="X10" s="22">
        <f>SUMIF('3. Pathway Enrollment'!$A$3:$A$100,X$1,'3. Pathway Enrollment'!$L$3:$L$100)</f>
        <v>0</v>
      </c>
      <c r="Y10" s="22">
        <f>SUMIF('3. Pathway Enrollment'!$A$3:$A$100,Y$1,'3. Pathway Enrollment'!$L$3:$L$100)</f>
        <v>0</v>
      </c>
      <c r="Z10" s="22">
        <f>SUMIF('3. Pathway Enrollment'!$A$3:$A$100,Z$1,'3. Pathway Enrollment'!$L$3:$L$100)</f>
        <v>0</v>
      </c>
      <c r="AA10" s="22">
        <f>SUMIF('3. Pathway Enrollment'!$A$3:$A$100,AA$1,'3. Pathway Enrollment'!$L$3:$L$100)</f>
        <v>0</v>
      </c>
      <c r="AB10" s="22">
        <f>SUMIF('3. Pathway Enrollment'!$A$3:$A$100,AB$1,'3. Pathway Enrollment'!$L$3:$L$100)</f>
        <v>0</v>
      </c>
      <c r="AC10" s="22">
        <f>SUMIF('3. Pathway Enrollment'!$A$3:$A$100,AC$1,'3. Pathway Enrollment'!$L$3:$L$100)</f>
        <v>0</v>
      </c>
      <c r="AD10" s="22">
        <f>SUMIF('3. Pathway Enrollment'!$A$3:$A$100,AD$1,'3. Pathway Enrollment'!$L$3:$L$100)</f>
        <v>0</v>
      </c>
      <c r="AE10" s="22">
        <f>SUMIF('3. Pathway Enrollment'!$A$3:$A$100,AE$1,'3. Pathway Enrollment'!$L$3:$L$100)</f>
        <v>0</v>
      </c>
      <c r="AF10" s="22">
        <f>SUMIF('3. Pathway Enrollment'!$A$3:$A$100,AF$1,'3. Pathway Enrollment'!$L$3:$L$100)</f>
        <v>0</v>
      </c>
      <c r="AG10" s="22">
        <f>SUMIF('3. Pathway Enrollment'!$A$3:$A$100,AG$1,'3. Pathway Enrollment'!$L$3:$L$100)</f>
        <v>0</v>
      </c>
      <c r="AH10" s="22">
        <f>SUMIF('3. Pathway Enrollment'!$A$3:$A$100,AH$1,'3. Pathway Enrollment'!$L$3:$L$100)</f>
        <v>0</v>
      </c>
      <c r="AI10" s="22">
        <f>SUMIF('3. Pathway Enrollment'!$A$3:$A$100,AI$1,'3. Pathway Enrollment'!$L$3:$L$100)</f>
        <v>0</v>
      </c>
      <c r="AJ10" s="22">
        <f>SUMIF('3. Pathway Enrollment'!$A$3:$A$100,AJ$1,'3. Pathway Enrollment'!$L$3:$L$100)</f>
        <v>0</v>
      </c>
      <c r="AK10" s="22">
        <f>SUMIF('3. Pathway Enrollment'!$A$3:$A$100,AK$1,'3. Pathway Enrollment'!$L$3:$L$100)</f>
        <v>0</v>
      </c>
      <c r="AL10" s="22">
        <f>SUMIF('3. Pathway Enrollment'!$A$3:$A$100,AL$1,'3. Pathway Enrollment'!$L$3:$L$100)</f>
        <v>0</v>
      </c>
      <c r="AM10" s="22">
        <f>SUMIF('3. Pathway Enrollment'!$A$3:$A$100,AM$1,'3. Pathway Enrollment'!$L$3:$L$100)</f>
        <v>0</v>
      </c>
      <c r="AN10" s="22">
        <f>SUMIF('3. Pathway Enrollment'!$A$3:$A$100,AN$1,'3. Pathway Enrollment'!$L$3:$L$100)</f>
        <v>0</v>
      </c>
      <c r="AO10" s="22">
        <f>SUMIF('3. Pathway Enrollment'!$A$3:$A$100,AO$1,'3. Pathway Enrollment'!$L$3:$L$100)</f>
        <v>0</v>
      </c>
      <c r="AP10" s="22">
        <f>SUMIF('3. Pathway Enrollment'!$A$3:$A$100,AP$1,'3. Pathway Enrollment'!$L$3:$L$100)</f>
        <v>0</v>
      </c>
      <c r="AQ10" s="22">
        <f>SUMIF('3. Pathway Enrollment'!$A$3:$A$100,AQ$1,'3. Pathway Enrollment'!$L$3:$L$100)</f>
        <v>0</v>
      </c>
    </row>
    <row r="11" spans="1:43" s="21" customFormat="1" ht="15.75" thickBot="1" x14ac:dyDescent="0.3">
      <c r="A11" s="177"/>
      <c r="B11" s="78" t="s">
        <v>29</v>
      </c>
      <c r="C11" s="21">
        <f>SUM('3. Pathway Enrollment'!M$3:M$100)</f>
        <v>0</v>
      </c>
      <c r="D11" s="22">
        <f>SUMIF('3. Pathway Enrollment'!$A$3:$A$100,D$1,'3. Pathway Enrollment'!$M$3:$M$100)</f>
        <v>0</v>
      </c>
      <c r="E11" s="22">
        <f>SUMIF('3. Pathway Enrollment'!$A$3:$A$100,E$1,'3. Pathway Enrollment'!$M$3:$M$100)</f>
        <v>0</v>
      </c>
      <c r="F11" s="22">
        <f>SUMIF('3. Pathway Enrollment'!$A$3:$A$100,F$1,'3. Pathway Enrollment'!$M$3:$M$100)</f>
        <v>0</v>
      </c>
      <c r="G11" s="22">
        <f>SUMIF('3. Pathway Enrollment'!$A$3:$A$100,G$1,'3. Pathway Enrollment'!$M$3:$M$100)</f>
        <v>0</v>
      </c>
      <c r="H11" s="22">
        <f>SUMIF('3. Pathway Enrollment'!$A$3:$A$100,H$1,'3. Pathway Enrollment'!$M$3:$M$100)</f>
        <v>0</v>
      </c>
      <c r="I11" s="22">
        <f>SUMIF('3. Pathway Enrollment'!$A$3:$A$100,I$1,'3. Pathway Enrollment'!$M$3:$M$100)</f>
        <v>0</v>
      </c>
      <c r="J11" s="22">
        <f>SUMIF('3. Pathway Enrollment'!$A$3:$A$100,J$1,'3. Pathway Enrollment'!$M$3:$M$100)</f>
        <v>0</v>
      </c>
      <c r="K11" s="22">
        <f>SUMIF('3. Pathway Enrollment'!$A$3:$A$100,K$1,'3. Pathway Enrollment'!$M$3:$M$100)</f>
        <v>0</v>
      </c>
      <c r="L11" s="22">
        <f>SUMIF('3. Pathway Enrollment'!$A$3:$A$100,L$1,'3. Pathway Enrollment'!$M$3:$M$100)</f>
        <v>0</v>
      </c>
      <c r="M11" s="22">
        <f>SUMIF('3. Pathway Enrollment'!$A$3:$A$100,M$1,'3. Pathway Enrollment'!$M$3:$M$100)</f>
        <v>0</v>
      </c>
      <c r="N11" s="22">
        <f>SUMIF('3. Pathway Enrollment'!$A$3:$A$100,N$1,'3. Pathway Enrollment'!$M$3:$M$100)</f>
        <v>0</v>
      </c>
      <c r="O11" s="22">
        <f>SUMIF('3. Pathway Enrollment'!$A$3:$A$100,O$1,'3. Pathway Enrollment'!$M$3:$M$100)</f>
        <v>0</v>
      </c>
      <c r="P11" s="22">
        <f>SUMIF('3. Pathway Enrollment'!$A$3:$A$100,P$1,'3. Pathway Enrollment'!$M$3:$M$100)</f>
        <v>0</v>
      </c>
      <c r="Q11" s="22">
        <f>SUMIF('3. Pathway Enrollment'!$A$3:$A$100,Q$1,'3. Pathway Enrollment'!$M$3:$M$100)</f>
        <v>0</v>
      </c>
      <c r="R11" s="22">
        <f>SUMIF('3. Pathway Enrollment'!$A$3:$A$100,R$1,'3. Pathway Enrollment'!$M$3:$M$100)</f>
        <v>0</v>
      </c>
      <c r="S11" s="22">
        <f>SUMIF('3. Pathway Enrollment'!$A$3:$A$100,S$1,'3. Pathway Enrollment'!$M$3:$M$100)</f>
        <v>0</v>
      </c>
      <c r="T11" s="22">
        <f>SUMIF('3. Pathway Enrollment'!$A$3:$A$100,T$1,'3. Pathway Enrollment'!$M$3:$M$100)</f>
        <v>0</v>
      </c>
      <c r="U11" s="22">
        <f>SUMIF('3. Pathway Enrollment'!$A$3:$A$100,U$1,'3. Pathway Enrollment'!$M$3:$M$100)</f>
        <v>0</v>
      </c>
      <c r="V11" s="22">
        <f>SUMIF('3. Pathway Enrollment'!$A$3:$A$100,V$1,'3. Pathway Enrollment'!$M$3:$M$100)</f>
        <v>0</v>
      </c>
      <c r="W11" s="22">
        <f>SUMIF('3. Pathway Enrollment'!$A$3:$A$100,W$1,'3. Pathway Enrollment'!$M$3:$M$100)</f>
        <v>0</v>
      </c>
      <c r="X11" s="22">
        <f>SUMIF('3. Pathway Enrollment'!$A$3:$A$100,X$1,'3. Pathway Enrollment'!$M$3:$M$100)</f>
        <v>0</v>
      </c>
      <c r="Y11" s="22">
        <f>SUMIF('3. Pathway Enrollment'!$A$3:$A$100,Y$1,'3. Pathway Enrollment'!$M$3:$M$100)</f>
        <v>0</v>
      </c>
      <c r="Z11" s="22">
        <f>SUMIF('3. Pathway Enrollment'!$A$3:$A$100,Z$1,'3. Pathway Enrollment'!$M$3:$M$100)</f>
        <v>0</v>
      </c>
      <c r="AA11" s="22">
        <f>SUMIF('3. Pathway Enrollment'!$A$3:$A$100,AA$1,'3. Pathway Enrollment'!$M$3:$M$100)</f>
        <v>0</v>
      </c>
      <c r="AB11" s="22">
        <f>SUMIF('3. Pathway Enrollment'!$A$3:$A$100,AB$1,'3. Pathway Enrollment'!$M$3:$M$100)</f>
        <v>0</v>
      </c>
      <c r="AC11" s="22">
        <f>SUMIF('3. Pathway Enrollment'!$A$3:$A$100,AC$1,'3. Pathway Enrollment'!$M$3:$M$100)</f>
        <v>0</v>
      </c>
      <c r="AD11" s="22">
        <f>SUMIF('3. Pathway Enrollment'!$A$3:$A$100,AD$1,'3. Pathway Enrollment'!$M$3:$M$100)</f>
        <v>0</v>
      </c>
      <c r="AE11" s="22">
        <f>SUMIF('3. Pathway Enrollment'!$A$3:$A$100,AE$1,'3. Pathway Enrollment'!$M$3:$M$100)</f>
        <v>0</v>
      </c>
      <c r="AF11" s="22">
        <f>SUMIF('3. Pathway Enrollment'!$A$3:$A$100,AF$1,'3. Pathway Enrollment'!$M$3:$M$100)</f>
        <v>0</v>
      </c>
      <c r="AG11" s="22">
        <f>SUMIF('3. Pathway Enrollment'!$A$3:$A$100,AG$1,'3. Pathway Enrollment'!$M$3:$M$100)</f>
        <v>0</v>
      </c>
      <c r="AH11" s="22">
        <f>SUMIF('3. Pathway Enrollment'!$A$3:$A$100,AH$1,'3. Pathway Enrollment'!$M$3:$M$100)</f>
        <v>0</v>
      </c>
      <c r="AI11" s="22">
        <f>SUMIF('3. Pathway Enrollment'!$A$3:$A$100,AI$1,'3. Pathway Enrollment'!$M$3:$M$100)</f>
        <v>0</v>
      </c>
      <c r="AJ11" s="22">
        <f>SUMIF('3. Pathway Enrollment'!$A$3:$A$100,AJ$1,'3. Pathway Enrollment'!$M$3:$M$100)</f>
        <v>0</v>
      </c>
      <c r="AK11" s="22">
        <f>SUMIF('3. Pathway Enrollment'!$A$3:$A$100,AK$1,'3. Pathway Enrollment'!$M$3:$M$100)</f>
        <v>0</v>
      </c>
      <c r="AL11" s="22">
        <f>SUMIF('3. Pathway Enrollment'!$A$3:$A$100,AL$1,'3. Pathway Enrollment'!$M$3:$M$100)</f>
        <v>0</v>
      </c>
      <c r="AM11" s="22">
        <f>SUMIF('3. Pathway Enrollment'!$A$3:$A$100,AM$1,'3. Pathway Enrollment'!$M$3:$M$100)</f>
        <v>0</v>
      </c>
      <c r="AN11" s="22">
        <f>SUMIF('3. Pathway Enrollment'!$A$3:$A$100,AN$1,'3. Pathway Enrollment'!$M$3:$M$100)</f>
        <v>0</v>
      </c>
      <c r="AO11" s="22">
        <f>SUMIF('3. Pathway Enrollment'!$A$3:$A$100,AO$1,'3. Pathway Enrollment'!$M$3:$M$100)</f>
        <v>0</v>
      </c>
      <c r="AP11" s="22">
        <f>SUMIF('3. Pathway Enrollment'!$A$3:$A$100,AP$1,'3. Pathway Enrollment'!$M$3:$M$100)</f>
        <v>0</v>
      </c>
      <c r="AQ11" s="22">
        <f>SUMIF('3. Pathway Enrollment'!$A$3:$A$100,AQ$1,'3. Pathway Enrollment'!$M$3:$M$100)</f>
        <v>0</v>
      </c>
    </row>
    <row r="12" spans="1:43" s="26" customFormat="1" ht="15.75" thickBot="1" x14ac:dyDescent="0.3">
      <c r="A12" s="178"/>
      <c r="B12" s="78" t="s">
        <v>30</v>
      </c>
      <c r="C12" s="21">
        <f>SUM('3. Pathway Enrollment'!N$3:N$100)</f>
        <v>0</v>
      </c>
      <c r="D12" s="22">
        <f>SUMIF('3. Pathway Enrollment'!$A$3:$A$100,D$1,'3. Pathway Enrollment'!$N$3:$N$100)</f>
        <v>0</v>
      </c>
      <c r="E12" s="22">
        <f>SUMIF('3. Pathway Enrollment'!$A$3:$A$100,E$1,'3. Pathway Enrollment'!$N$3:$N$100)</f>
        <v>0</v>
      </c>
      <c r="F12" s="22">
        <f>SUMIF('3. Pathway Enrollment'!$A$3:$A$100,F$1,'3. Pathway Enrollment'!$N$3:$N$100)</f>
        <v>0</v>
      </c>
      <c r="G12" s="22">
        <f>SUMIF('3. Pathway Enrollment'!$A$3:$A$100,G$1,'3. Pathway Enrollment'!$N$3:$N$100)</f>
        <v>0</v>
      </c>
      <c r="H12" s="22">
        <f>SUMIF('3. Pathway Enrollment'!$A$3:$A$100,H$1,'3. Pathway Enrollment'!$N$3:$N$100)</f>
        <v>0</v>
      </c>
      <c r="I12" s="22">
        <f>SUMIF('3. Pathway Enrollment'!$A$3:$A$100,I$1,'3. Pathway Enrollment'!$N$3:$N$100)</f>
        <v>0</v>
      </c>
      <c r="J12" s="22">
        <f>SUMIF('3. Pathway Enrollment'!$A$3:$A$100,J$1,'3. Pathway Enrollment'!$N$3:$N$100)</f>
        <v>0</v>
      </c>
      <c r="K12" s="22">
        <f>SUMIF('3. Pathway Enrollment'!$A$3:$A$100,K$1,'3. Pathway Enrollment'!$N$3:$N$100)</f>
        <v>0</v>
      </c>
      <c r="L12" s="22">
        <f>SUMIF('3. Pathway Enrollment'!$A$3:$A$100,L$1,'3. Pathway Enrollment'!$N$3:$N$100)</f>
        <v>0</v>
      </c>
      <c r="M12" s="22">
        <f>SUMIF('3. Pathway Enrollment'!$A$3:$A$100,M$1,'3. Pathway Enrollment'!$N$3:$N$100)</f>
        <v>0</v>
      </c>
      <c r="N12" s="22">
        <f>SUMIF('3. Pathway Enrollment'!$A$3:$A$100,N$1,'3. Pathway Enrollment'!$N$3:$N$100)</f>
        <v>0</v>
      </c>
      <c r="O12" s="22">
        <f>SUMIF('3. Pathway Enrollment'!$A$3:$A$100,O$1,'3. Pathway Enrollment'!$N$3:$N$100)</f>
        <v>0</v>
      </c>
      <c r="P12" s="22">
        <f>SUMIF('3. Pathway Enrollment'!$A$3:$A$100,P$1,'3. Pathway Enrollment'!$N$3:$N$100)</f>
        <v>0</v>
      </c>
      <c r="Q12" s="22">
        <f>SUMIF('3. Pathway Enrollment'!$A$3:$A$100,Q$1,'3. Pathway Enrollment'!$N$3:$N$100)</f>
        <v>0</v>
      </c>
      <c r="R12" s="22">
        <f>SUMIF('3. Pathway Enrollment'!$A$3:$A$100,R$1,'3. Pathway Enrollment'!$N$3:$N$100)</f>
        <v>0</v>
      </c>
      <c r="S12" s="22">
        <f>SUMIF('3. Pathway Enrollment'!$A$3:$A$100,S$1,'3. Pathway Enrollment'!$N$3:$N$100)</f>
        <v>0</v>
      </c>
      <c r="T12" s="22">
        <f>SUMIF('3. Pathway Enrollment'!$A$3:$A$100,T$1,'3. Pathway Enrollment'!$N$3:$N$100)</f>
        <v>0</v>
      </c>
      <c r="U12" s="22">
        <f>SUMIF('3. Pathway Enrollment'!$A$3:$A$100,U$1,'3. Pathway Enrollment'!$N$3:$N$100)</f>
        <v>0</v>
      </c>
      <c r="V12" s="22">
        <f>SUMIF('3. Pathway Enrollment'!$A$3:$A$100,V$1,'3. Pathway Enrollment'!$N$3:$N$100)</f>
        <v>0</v>
      </c>
      <c r="W12" s="22">
        <f>SUMIF('3. Pathway Enrollment'!$A$3:$A$100,W$1,'3. Pathway Enrollment'!$N$3:$N$100)</f>
        <v>0</v>
      </c>
      <c r="X12" s="22">
        <f>SUMIF('3. Pathway Enrollment'!$A$3:$A$100,X$1,'3. Pathway Enrollment'!$N$3:$N$100)</f>
        <v>0</v>
      </c>
      <c r="Y12" s="22">
        <f>SUMIF('3. Pathway Enrollment'!$A$3:$A$100,Y$1,'3. Pathway Enrollment'!$N$3:$N$100)</f>
        <v>0</v>
      </c>
      <c r="Z12" s="22">
        <f>SUMIF('3. Pathway Enrollment'!$A$3:$A$100,Z$1,'3. Pathway Enrollment'!$N$3:$N$100)</f>
        <v>0</v>
      </c>
      <c r="AA12" s="22">
        <f>SUMIF('3. Pathway Enrollment'!$A$3:$A$100,AA$1,'3. Pathway Enrollment'!$N$3:$N$100)</f>
        <v>0</v>
      </c>
      <c r="AB12" s="22">
        <f>SUMIF('3. Pathway Enrollment'!$A$3:$A$100,AB$1,'3. Pathway Enrollment'!$N$3:$N$100)</f>
        <v>0</v>
      </c>
      <c r="AC12" s="22">
        <f>SUMIF('3. Pathway Enrollment'!$A$3:$A$100,AC$1,'3. Pathway Enrollment'!$N$3:$N$100)</f>
        <v>0</v>
      </c>
      <c r="AD12" s="22">
        <f>SUMIF('3. Pathway Enrollment'!$A$3:$A$100,AD$1,'3. Pathway Enrollment'!$N$3:$N$100)</f>
        <v>0</v>
      </c>
      <c r="AE12" s="22">
        <f>SUMIF('3. Pathway Enrollment'!$A$3:$A$100,AE$1,'3. Pathway Enrollment'!$N$3:$N$100)</f>
        <v>0</v>
      </c>
      <c r="AF12" s="22">
        <f>SUMIF('3. Pathway Enrollment'!$A$3:$A$100,AF$1,'3. Pathway Enrollment'!$N$3:$N$100)</f>
        <v>0</v>
      </c>
      <c r="AG12" s="22">
        <f>SUMIF('3. Pathway Enrollment'!$A$3:$A$100,AG$1,'3. Pathway Enrollment'!$N$3:$N$100)</f>
        <v>0</v>
      </c>
      <c r="AH12" s="22">
        <f>SUMIF('3. Pathway Enrollment'!$A$3:$A$100,AH$1,'3. Pathway Enrollment'!$N$3:$N$100)</f>
        <v>0</v>
      </c>
      <c r="AI12" s="22">
        <f>SUMIF('3. Pathway Enrollment'!$A$3:$A$100,AI$1,'3. Pathway Enrollment'!$N$3:$N$100)</f>
        <v>0</v>
      </c>
      <c r="AJ12" s="22">
        <f>SUMIF('3. Pathway Enrollment'!$A$3:$A$100,AJ$1,'3. Pathway Enrollment'!$N$3:$N$100)</f>
        <v>0</v>
      </c>
      <c r="AK12" s="22">
        <f>SUMIF('3. Pathway Enrollment'!$A$3:$A$100,AK$1,'3. Pathway Enrollment'!$N$3:$N$100)</f>
        <v>0</v>
      </c>
      <c r="AL12" s="22">
        <f>SUMIF('3. Pathway Enrollment'!$A$3:$A$100,AL$1,'3. Pathway Enrollment'!$N$3:$N$100)</f>
        <v>0</v>
      </c>
      <c r="AM12" s="22">
        <f>SUMIF('3. Pathway Enrollment'!$A$3:$A$100,AM$1,'3. Pathway Enrollment'!$N$3:$N$100)</f>
        <v>0</v>
      </c>
      <c r="AN12" s="22">
        <f>SUMIF('3. Pathway Enrollment'!$A$3:$A$100,AN$1,'3. Pathway Enrollment'!$N$3:$N$100)</f>
        <v>0</v>
      </c>
      <c r="AO12" s="22">
        <f>SUMIF('3. Pathway Enrollment'!$A$3:$A$100,AO$1,'3. Pathway Enrollment'!$N$3:$N$100)</f>
        <v>0</v>
      </c>
      <c r="AP12" s="22">
        <f>SUMIF('3. Pathway Enrollment'!$A$3:$A$100,AP$1,'3. Pathway Enrollment'!$N$3:$N$100)</f>
        <v>0</v>
      </c>
      <c r="AQ12" s="22">
        <f>SUMIF('3. Pathway Enrollment'!$A$3:$A$100,AQ$1,'3. Pathway Enrollment'!$N$3:$N$100)</f>
        <v>0</v>
      </c>
    </row>
    <row r="13" spans="1:43" s="26" customFormat="1" ht="15.75" thickBot="1" x14ac:dyDescent="0.3">
      <c r="A13" s="178"/>
      <c r="B13" s="11" t="s">
        <v>80</v>
      </c>
      <c r="C13" s="21">
        <f>SUM('3. Pathway Enrollment'!O$3:O$100)</f>
        <v>0</v>
      </c>
      <c r="D13" s="22">
        <f>SUMIF('3. Pathway Enrollment'!$A$3:$A$100,D$1,'3. Pathway Enrollment'!$O$3:$O$100)</f>
        <v>0</v>
      </c>
      <c r="E13" s="22">
        <f>SUMIF('3. Pathway Enrollment'!$A$3:$A$100,E$1,'3. Pathway Enrollment'!$O$3:$O$100)</f>
        <v>0</v>
      </c>
      <c r="F13" s="22">
        <f>SUMIF('3. Pathway Enrollment'!$A$3:$A$100,F$1,'3. Pathway Enrollment'!$O$3:$O$100)</f>
        <v>0</v>
      </c>
      <c r="G13" s="22">
        <f>SUMIF('3. Pathway Enrollment'!$A$3:$A$100,G$1,'3. Pathway Enrollment'!$O$3:$O$100)</f>
        <v>0</v>
      </c>
      <c r="H13" s="22">
        <f>SUMIF('3. Pathway Enrollment'!$A$3:$A$100,H$1,'3. Pathway Enrollment'!$O$3:$O$100)</f>
        <v>0</v>
      </c>
      <c r="I13" s="22">
        <f>SUMIF('3. Pathway Enrollment'!$A$3:$A$100,I$1,'3. Pathway Enrollment'!$O$3:$O$100)</f>
        <v>0</v>
      </c>
      <c r="J13" s="22">
        <f>SUMIF('3. Pathway Enrollment'!$A$3:$A$100,J$1,'3. Pathway Enrollment'!$O$3:$O$100)</f>
        <v>0</v>
      </c>
      <c r="K13" s="22">
        <f>SUMIF('3. Pathway Enrollment'!$A$3:$A$100,K$1,'3. Pathway Enrollment'!$O$3:$O$100)</f>
        <v>0</v>
      </c>
      <c r="L13" s="22">
        <f>SUMIF('3. Pathway Enrollment'!$A$3:$A$100,L$1,'3. Pathway Enrollment'!$O$3:$O$100)</f>
        <v>0</v>
      </c>
      <c r="M13" s="22">
        <f>SUMIF('3. Pathway Enrollment'!$A$3:$A$100,M$1,'3. Pathway Enrollment'!$O$3:$O$100)</f>
        <v>0</v>
      </c>
      <c r="N13" s="22">
        <f>SUMIF('3. Pathway Enrollment'!$A$3:$A$100,N$1,'3. Pathway Enrollment'!$O$3:$O$100)</f>
        <v>0</v>
      </c>
      <c r="O13" s="22">
        <f>SUMIF('3. Pathway Enrollment'!$A$3:$A$100,O$1,'3. Pathway Enrollment'!$O$3:$O$100)</f>
        <v>0</v>
      </c>
      <c r="P13" s="22">
        <f>SUMIF('3. Pathway Enrollment'!$A$3:$A$100,P$1,'3. Pathway Enrollment'!$O$3:$O$100)</f>
        <v>0</v>
      </c>
      <c r="Q13" s="22">
        <f>SUMIF('3. Pathway Enrollment'!$A$3:$A$100,Q$1,'3. Pathway Enrollment'!$O$3:$O$100)</f>
        <v>0</v>
      </c>
      <c r="R13" s="22">
        <f>SUMIF('3. Pathway Enrollment'!$A$3:$A$100,R$1,'3. Pathway Enrollment'!$O$3:$O$100)</f>
        <v>0</v>
      </c>
      <c r="S13" s="22">
        <f>SUMIF('3. Pathway Enrollment'!$A$3:$A$100,S$1,'3. Pathway Enrollment'!$O$3:$O$100)</f>
        <v>0</v>
      </c>
      <c r="T13" s="22">
        <f>SUMIF('3. Pathway Enrollment'!$A$3:$A$100,T$1,'3. Pathway Enrollment'!$O$3:$O$100)</f>
        <v>0</v>
      </c>
      <c r="U13" s="22">
        <f>SUMIF('3. Pathway Enrollment'!$A$3:$A$100,U$1,'3. Pathway Enrollment'!$O$3:$O$100)</f>
        <v>0</v>
      </c>
      <c r="V13" s="22">
        <f>SUMIF('3. Pathway Enrollment'!$A$3:$A$100,V$1,'3. Pathway Enrollment'!$O$3:$O$100)</f>
        <v>0</v>
      </c>
      <c r="W13" s="22">
        <f>SUMIF('3. Pathway Enrollment'!$A$3:$A$100,W$1,'3. Pathway Enrollment'!$O$3:$O$100)</f>
        <v>0</v>
      </c>
      <c r="X13" s="22">
        <f>SUMIF('3. Pathway Enrollment'!$A$3:$A$100,X$1,'3. Pathway Enrollment'!$O$3:$O$100)</f>
        <v>0</v>
      </c>
      <c r="Y13" s="22">
        <f>SUMIF('3. Pathway Enrollment'!$A$3:$A$100,Y$1,'3. Pathway Enrollment'!$O$3:$O$100)</f>
        <v>0</v>
      </c>
      <c r="Z13" s="22">
        <f>SUMIF('3. Pathway Enrollment'!$A$3:$A$100,Z$1,'3. Pathway Enrollment'!$O$3:$O$100)</f>
        <v>0</v>
      </c>
      <c r="AA13" s="22">
        <f>SUMIF('3. Pathway Enrollment'!$A$3:$A$100,AA$1,'3. Pathway Enrollment'!$O$3:$O$100)</f>
        <v>0</v>
      </c>
      <c r="AB13" s="22">
        <f>SUMIF('3. Pathway Enrollment'!$A$3:$A$100,AB$1,'3. Pathway Enrollment'!$O$3:$O$100)</f>
        <v>0</v>
      </c>
      <c r="AC13" s="22">
        <f>SUMIF('3. Pathway Enrollment'!$A$3:$A$100,AC$1,'3. Pathway Enrollment'!$O$3:$O$100)</f>
        <v>0</v>
      </c>
      <c r="AD13" s="22">
        <f>SUMIF('3. Pathway Enrollment'!$A$3:$A$100,AD$1,'3. Pathway Enrollment'!$O$3:$O$100)</f>
        <v>0</v>
      </c>
      <c r="AE13" s="22">
        <f>SUMIF('3. Pathway Enrollment'!$A$3:$A$100,AE$1,'3. Pathway Enrollment'!$O$3:$O$100)</f>
        <v>0</v>
      </c>
      <c r="AF13" s="22">
        <f>SUMIF('3. Pathway Enrollment'!$A$3:$A$100,AF$1,'3. Pathway Enrollment'!$O$3:$O$100)</f>
        <v>0</v>
      </c>
      <c r="AG13" s="22">
        <f>SUMIF('3. Pathway Enrollment'!$A$3:$A$100,AG$1,'3. Pathway Enrollment'!$O$3:$O$100)</f>
        <v>0</v>
      </c>
      <c r="AH13" s="22">
        <f>SUMIF('3. Pathway Enrollment'!$A$3:$A$100,AH$1,'3. Pathway Enrollment'!$O$3:$O$100)</f>
        <v>0</v>
      </c>
      <c r="AI13" s="22">
        <f>SUMIF('3. Pathway Enrollment'!$A$3:$A$100,AI$1,'3. Pathway Enrollment'!$O$3:$O$100)</f>
        <v>0</v>
      </c>
      <c r="AJ13" s="22">
        <f>SUMIF('3. Pathway Enrollment'!$A$3:$A$100,AJ$1,'3. Pathway Enrollment'!$O$3:$O$100)</f>
        <v>0</v>
      </c>
      <c r="AK13" s="22">
        <f>SUMIF('3. Pathway Enrollment'!$A$3:$A$100,AK$1,'3. Pathway Enrollment'!$O$3:$O$100)</f>
        <v>0</v>
      </c>
      <c r="AL13" s="22">
        <f>SUMIF('3. Pathway Enrollment'!$A$3:$A$100,AL$1,'3. Pathway Enrollment'!$O$3:$O$100)</f>
        <v>0</v>
      </c>
      <c r="AM13" s="22">
        <f>SUMIF('3. Pathway Enrollment'!$A$3:$A$100,AM$1,'3. Pathway Enrollment'!$O$3:$O$100)</f>
        <v>0</v>
      </c>
      <c r="AN13" s="22">
        <f>SUMIF('3. Pathway Enrollment'!$A$3:$A$100,AN$1,'3. Pathway Enrollment'!$O$3:$O$100)</f>
        <v>0</v>
      </c>
      <c r="AO13" s="22">
        <f>SUMIF('3. Pathway Enrollment'!$A$3:$A$100,AO$1,'3. Pathway Enrollment'!$O$3:$O$100)</f>
        <v>0</v>
      </c>
      <c r="AP13" s="22">
        <f>SUMIF('3. Pathway Enrollment'!$A$3:$A$100,AP$1,'3. Pathway Enrollment'!$O$3:$O$100)</f>
        <v>0</v>
      </c>
      <c r="AQ13" s="22">
        <f>SUMIF('3. Pathway Enrollment'!$A$3:$A$100,AQ$1,'3. Pathway Enrollment'!$O$3:$O$100)</f>
        <v>0</v>
      </c>
    </row>
    <row r="14" spans="1:43" s="26" customFormat="1" ht="15.75" thickBot="1" x14ac:dyDescent="0.3">
      <c r="A14" s="179"/>
      <c r="B14" s="11" t="s">
        <v>76</v>
      </c>
      <c r="C14" s="23">
        <f>SUM('3. Pathway Enrollment'!P$3:P$100)</f>
        <v>0</v>
      </c>
      <c r="D14" s="22">
        <f>SUMIF('3. Pathway Enrollment'!$A$3:$A$100,D$1,'3. Pathway Enrollment'!$P$3:$P$100)</f>
        <v>0</v>
      </c>
      <c r="E14" s="22">
        <f>SUMIF('3. Pathway Enrollment'!$A$3:$A$100,E$1,'3. Pathway Enrollment'!$P$3:$P$100)</f>
        <v>0</v>
      </c>
      <c r="F14" s="22">
        <f>SUMIF('3. Pathway Enrollment'!$A$3:$A$100,F$1,'3. Pathway Enrollment'!$P$3:$P$100)</f>
        <v>0</v>
      </c>
      <c r="G14" s="22">
        <f>SUMIF('3. Pathway Enrollment'!$A$3:$A$100,G$1,'3. Pathway Enrollment'!$P$3:$P$100)</f>
        <v>0</v>
      </c>
      <c r="H14" s="22">
        <f>SUMIF('3. Pathway Enrollment'!$A$3:$A$100,H$1,'3. Pathway Enrollment'!$P$3:$P$100)</f>
        <v>0</v>
      </c>
      <c r="I14" s="22">
        <f>SUMIF('3. Pathway Enrollment'!$A$3:$A$100,I$1,'3. Pathway Enrollment'!$P$3:$P$100)</f>
        <v>0</v>
      </c>
      <c r="J14" s="22">
        <f>SUMIF('3. Pathway Enrollment'!$A$3:$A$100,J$1,'3. Pathway Enrollment'!$P$3:$P$100)</f>
        <v>0</v>
      </c>
      <c r="K14" s="22">
        <f>SUMIF('3. Pathway Enrollment'!$A$3:$A$100,K$1,'3. Pathway Enrollment'!$P$3:$P$100)</f>
        <v>0</v>
      </c>
      <c r="L14" s="22">
        <f>SUMIF('3. Pathway Enrollment'!$A$3:$A$100,L$1,'3. Pathway Enrollment'!$P$3:$P$100)</f>
        <v>0</v>
      </c>
      <c r="M14" s="22">
        <f>SUMIF('3. Pathway Enrollment'!$A$3:$A$100,M$1,'3. Pathway Enrollment'!$P$3:$P$100)</f>
        <v>0</v>
      </c>
      <c r="N14" s="22">
        <f>SUMIF('3. Pathway Enrollment'!$A$3:$A$100,N$1,'3. Pathway Enrollment'!$P$3:$P$100)</f>
        <v>0</v>
      </c>
      <c r="O14" s="22">
        <f>SUMIF('3. Pathway Enrollment'!$A$3:$A$100,O$1,'3. Pathway Enrollment'!$P$3:$P$100)</f>
        <v>0</v>
      </c>
      <c r="P14" s="22">
        <f>SUMIF('3. Pathway Enrollment'!$A$3:$A$100,P$1,'3. Pathway Enrollment'!$P$3:$P$100)</f>
        <v>0</v>
      </c>
      <c r="Q14" s="22">
        <f>SUMIF('3. Pathway Enrollment'!$A$3:$A$100,Q$1,'3. Pathway Enrollment'!$P$3:$P$100)</f>
        <v>0</v>
      </c>
      <c r="R14" s="22">
        <f>SUMIF('3. Pathway Enrollment'!$A$3:$A$100,R$1,'3. Pathway Enrollment'!$P$3:$P$100)</f>
        <v>0</v>
      </c>
      <c r="S14" s="22">
        <f>SUMIF('3. Pathway Enrollment'!$A$3:$A$100,S$1,'3. Pathway Enrollment'!$P$3:$P$100)</f>
        <v>0</v>
      </c>
      <c r="T14" s="22">
        <f>SUMIF('3. Pathway Enrollment'!$A$3:$A$100,T$1,'3. Pathway Enrollment'!$P$3:$P$100)</f>
        <v>0</v>
      </c>
      <c r="U14" s="22">
        <f>SUMIF('3. Pathway Enrollment'!$A$3:$A$100,U$1,'3. Pathway Enrollment'!$P$3:$P$100)</f>
        <v>0</v>
      </c>
      <c r="V14" s="22">
        <f>SUMIF('3. Pathway Enrollment'!$A$3:$A$100,V$1,'3. Pathway Enrollment'!$P$3:$P$100)</f>
        <v>0</v>
      </c>
      <c r="W14" s="22">
        <f>SUMIF('3. Pathway Enrollment'!$A$3:$A$100,W$1,'3. Pathway Enrollment'!$P$3:$P$100)</f>
        <v>0</v>
      </c>
      <c r="X14" s="22">
        <f>SUMIF('3. Pathway Enrollment'!$A$3:$A$100,X$1,'3. Pathway Enrollment'!$P$3:$P$100)</f>
        <v>0</v>
      </c>
      <c r="Y14" s="22">
        <f>SUMIF('3. Pathway Enrollment'!$A$3:$A$100,Y$1,'3. Pathway Enrollment'!$P$3:$P$100)</f>
        <v>0</v>
      </c>
      <c r="Z14" s="22">
        <f>SUMIF('3. Pathway Enrollment'!$A$3:$A$100,Z$1,'3. Pathway Enrollment'!$P$3:$P$100)</f>
        <v>0</v>
      </c>
      <c r="AA14" s="22">
        <f>SUMIF('3. Pathway Enrollment'!$A$3:$A$100,AA$1,'3. Pathway Enrollment'!$P$3:$P$100)</f>
        <v>0</v>
      </c>
      <c r="AB14" s="22">
        <f>SUMIF('3. Pathway Enrollment'!$A$3:$A$100,AB$1,'3. Pathway Enrollment'!$P$3:$P$100)</f>
        <v>0</v>
      </c>
      <c r="AC14" s="22">
        <f>SUMIF('3. Pathway Enrollment'!$A$3:$A$100,AC$1,'3. Pathway Enrollment'!$P$3:$P$100)</f>
        <v>0</v>
      </c>
      <c r="AD14" s="22">
        <f>SUMIF('3. Pathway Enrollment'!$A$3:$A$100,AD$1,'3. Pathway Enrollment'!$P$3:$P$100)</f>
        <v>0</v>
      </c>
      <c r="AE14" s="22">
        <f>SUMIF('3. Pathway Enrollment'!$A$3:$A$100,AE$1,'3. Pathway Enrollment'!$P$3:$P$100)</f>
        <v>0</v>
      </c>
      <c r="AF14" s="22">
        <f>SUMIF('3. Pathway Enrollment'!$A$3:$A$100,AF$1,'3. Pathway Enrollment'!$P$3:$P$100)</f>
        <v>0</v>
      </c>
      <c r="AG14" s="22">
        <f>SUMIF('3. Pathway Enrollment'!$A$3:$A$100,AG$1,'3. Pathway Enrollment'!$P$3:$P$100)</f>
        <v>0</v>
      </c>
      <c r="AH14" s="22">
        <f>SUMIF('3. Pathway Enrollment'!$A$3:$A$100,AH$1,'3. Pathway Enrollment'!$P$3:$P$100)</f>
        <v>0</v>
      </c>
      <c r="AI14" s="22">
        <f>SUMIF('3. Pathway Enrollment'!$A$3:$A$100,AI$1,'3. Pathway Enrollment'!$P$3:$P$100)</f>
        <v>0</v>
      </c>
      <c r="AJ14" s="22">
        <f>SUMIF('3. Pathway Enrollment'!$A$3:$A$100,AJ$1,'3. Pathway Enrollment'!$P$3:$P$100)</f>
        <v>0</v>
      </c>
      <c r="AK14" s="22">
        <f>SUMIF('3. Pathway Enrollment'!$A$3:$A$100,AK$1,'3. Pathway Enrollment'!$P$3:$P$100)</f>
        <v>0</v>
      </c>
      <c r="AL14" s="22">
        <f>SUMIF('3. Pathway Enrollment'!$A$3:$A$100,AL$1,'3. Pathway Enrollment'!$P$3:$P$100)</f>
        <v>0</v>
      </c>
      <c r="AM14" s="22">
        <f>SUMIF('3. Pathway Enrollment'!$A$3:$A$100,AM$1,'3. Pathway Enrollment'!$P$3:$P$100)</f>
        <v>0</v>
      </c>
      <c r="AN14" s="22">
        <f>SUMIF('3. Pathway Enrollment'!$A$3:$A$100,AN$1,'3. Pathway Enrollment'!$P$3:$P$100)</f>
        <v>0</v>
      </c>
      <c r="AO14" s="22">
        <f>SUMIF('3. Pathway Enrollment'!$A$3:$A$100,AO$1,'3. Pathway Enrollment'!$P$3:$P$100)</f>
        <v>0</v>
      </c>
      <c r="AP14" s="22">
        <f>SUMIF('3. Pathway Enrollment'!$A$3:$A$100,AP$1,'3. Pathway Enrollment'!$P$3:$P$100)</f>
        <v>0</v>
      </c>
      <c r="AQ14" s="22">
        <f>SUMIF('3. Pathway Enrollment'!$A$3:$A$100,AQ$1,'3. Pathway Enrollment'!$P$3:$P$100)</f>
        <v>0</v>
      </c>
    </row>
    <row r="15" spans="1:43" s="24" customFormat="1" ht="15.75" thickBot="1" x14ac:dyDescent="0.3">
      <c r="A15" s="180" t="s">
        <v>89</v>
      </c>
      <c r="B15" s="11" t="s">
        <v>1</v>
      </c>
      <c r="C15" s="22">
        <f>SUM('4. Pathway Persistence'!D$3:D$100)</f>
        <v>0</v>
      </c>
      <c r="D15" s="22">
        <f>SUMIF('4. Pathway Persistence'!$A$3:$A$100,D1,'4. Pathway Persistence'!$D$3:$D$100)</f>
        <v>0</v>
      </c>
      <c r="E15" s="22">
        <f>SUMIF('4. Pathway Persistence'!$A$3:$A$100,E1,'4. Pathway Persistence'!$D$3:$D$100)</f>
        <v>0</v>
      </c>
      <c r="F15" s="22">
        <f>SUMIF('4. Pathway Persistence'!$A$3:$A$100,F1,'4. Pathway Persistence'!$D$3:$D$100)</f>
        <v>0</v>
      </c>
      <c r="G15" s="22">
        <f>SUMIF('4. Pathway Persistence'!$A$3:$A$100,G1,'4. Pathway Persistence'!$D$3:$D$100)</f>
        <v>0</v>
      </c>
      <c r="H15" s="22">
        <f>SUMIF('4. Pathway Persistence'!$A$3:$A$100,H1,'4. Pathway Persistence'!$D$3:$D$100)</f>
        <v>0</v>
      </c>
      <c r="I15" s="22">
        <f>SUMIF('4. Pathway Persistence'!$A$3:$A$100,I1,'4. Pathway Persistence'!$D$3:$D$100)</f>
        <v>0</v>
      </c>
      <c r="J15" s="22">
        <f>SUMIF('4. Pathway Persistence'!$A$3:$A$100,J1,'4. Pathway Persistence'!$D$3:$D$100)</f>
        <v>0</v>
      </c>
      <c r="K15" s="22">
        <f>SUMIF('4. Pathway Persistence'!$A$3:$A$100,K1,'4. Pathway Persistence'!$D$3:$D$100)</f>
        <v>0</v>
      </c>
      <c r="L15" s="22">
        <f>SUMIF('4. Pathway Persistence'!$A$3:$A$100,L1,'4. Pathway Persistence'!$D$3:$D$100)</f>
        <v>0</v>
      </c>
      <c r="M15" s="22">
        <f>SUMIF('4. Pathway Persistence'!$A$3:$A$100,M1,'4. Pathway Persistence'!$D$3:$D$100)</f>
        <v>0</v>
      </c>
      <c r="N15" s="22">
        <f>SUMIF('4. Pathway Persistence'!$A$3:$A$100,N1,'4. Pathway Persistence'!$D$3:$D$100)</f>
        <v>0</v>
      </c>
      <c r="O15" s="22">
        <f>SUMIF('4. Pathway Persistence'!$A$3:$A$100,O1,'4. Pathway Persistence'!$D$3:$D$100)</f>
        <v>0</v>
      </c>
      <c r="P15" s="22">
        <f>SUMIF('4. Pathway Persistence'!$A$3:$A$100,P1,'4. Pathway Persistence'!$D$3:$D$100)</f>
        <v>0</v>
      </c>
      <c r="Q15" s="22">
        <f>SUMIF('4. Pathway Persistence'!$A$3:$A$100,Q1,'4. Pathway Persistence'!$D$3:$D$100)</f>
        <v>0</v>
      </c>
      <c r="R15" s="22">
        <f>SUMIF('4. Pathway Persistence'!$A$3:$A$100,R1,'4. Pathway Persistence'!$D$3:$D$100)</f>
        <v>0</v>
      </c>
      <c r="S15" s="22">
        <f>SUMIF('4. Pathway Persistence'!$A$3:$A$100,S1,'4. Pathway Persistence'!$D$3:$D$100)</f>
        <v>0</v>
      </c>
      <c r="T15" s="22">
        <f>SUMIF('4. Pathway Persistence'!$A$3:$A$100,T1,'4. Pathway Persistence'!$D$3:$D$100)</f>
        <v>0</v>
      </c>
      <c r="U15" s="22">
        <f>SUMIF('4. Pathway Persistence'!$A$3:$A$100,U1,'4. Pathway Persistence'!$D$3:$D$100)</f>
        <v>0</v>
      </c>
      <c r="V15" s="22">
        <f>SUMIF('4. Pathway Persistence'!$A$3:$A$100,V1,'4. Pathway Persistence'!$D$3:$D$100)</f>
        <v>0</v>
      </c>
      <c r="W15" s="22">
        <f>SUMIF('4. Pathway Persistence'!$A$3:$A$100,W1,'4. Pathway Persistence'!$D$3:$D$100)</f>
        <v>0</v>
      </c>
      <c r="X15" s="22">
        <f>SUMIF('4. Pathway Persistence'!$A$3:$A$100,X1,'4. Pathway Persistence'!$D$3:$D$100)</f>
        <v>0</v>
      </c>
      <c r="Y15" s="22">
        <f>SUMIF('4. Pathway Persistence'!$A$3:$A$100,Y1,'4. Pathway Persistence'!$D$3:$D$100)</f>
        <v>0</v>
      </c>
      <c r="Z15" s="22">
        <f>SUMIF('4. Pathway Persistence'!$A$3:$A$100,Z1,'4. Pathway Persistence'!$D$3:$D$100)</f>
        <v>0</v>
      </c>
      <c r="AA15" s="22">
        <f>SUMIF('4. Pathway Persistence'!$A$3:$A$100,AA1,'4. Pathway Persistence'!$D$3:$D$100)</f>
        <v>0</v>
      </c>
      <c r="AB15" s="22">
        <f>SUMIF('4. Pathway Persistence'!$A$3:$A$100,AB1,'4. Pathway Persistence'!$D$3:$D$100)</f>
        <v>0</v>
      </c>
      <c r="AC15" s="22">
        <f>SUMIF('4. Pathway Persistence'!$A$3:$A$100,AC1,'4. Pathway Persistence'!$D$3:$D$100)</f>
        <v>0</v>
      </c>
      <c r="AD15" s="22">
        <f>SUMIF('4. Pathway Persistence'!$A$3:$A$100,AD1,'4. Pathway Persistence'!$D$3:$D$100)</f>
        <v>0</v>
      </c>
      <c r="AE15" s="22">
        <f>SUMIF('4. Pathway Persistence'!$A$3:$A$100,AE1,'4. Pathway Persistence'!$D$3:$D$100)</f>
        <v>0</v>
      </c>
      <c r="AF15" s="22">
        <f>SUMIF('4. Pathway Persistence'!$A$3:$A$100,AF1,'4. Pathway Persistence'!$D$3:$D$100)</f>
        <v>0</v>
      </c>
      <c r="AG15" s="22">
        <f>SUMIF('4. Pathway Persistence'!$A$3:$A$100,AG1,'4. Pathway Persistence'!$D$3:$D$100)</f>
        <v>0</v>
      </c>
      <c r="AH15" s="22">
        <f>SUMIF('4. Pathway Persistence'!$A$3:$A$100,AH1,'4. Pathway Persistence'!$D$3:$D$100)</f>
        <v>0</v>
      </c>
      <c r="AI15" s="22">
        <f>SUMIF('4. Pathway Persistence'!$A$3:$A$100,AI1,'4. Pathway Persistence'!$D$3:$D$100)</f>
        <v>0</v>
      </c>
      <c r="AJ15" s="22">
        <f>SUMIF('4. Pathway Persistence'!$A$3:$A$100,AJ1,'4. Pathway Persistence'!$D$3:$D$100)</f>
        <v>0</v>
      </c>
      <c r="AK15" s="22">
        <f>SUMIF('4. Pathway Persistence'!$A$3:$A$100,AK1,'4. Pathway Persistence'!$D$3:$D$100)</f>
        <v>0</v>
      </c>
      <c r="AL15" s="22">
        <f>SUMIF('4. Pathway Persistence'!$A$3:$A$100,AL1,'4. Pathway Persistence'!$D$3:$D$100)</f>
        <v>0</v>
      </c>
      <c r="AM15" s="22">
        <f>SUMIF('4. Pathway Persistence'!$A$3:$A$100,AM1,'4. Pathway Persistence'!$D$3:$D$100)</f>
        <v>0</v>
      </c>
      <c r="AN15" s="22">
        <f>SUMIF('4. Pathway Persistence'!$A$3:$A$100,AN1,'4. Pathway Persistence'!$D$3:$D$100)</f>
        <v>0</v>
      </c>
      <c r="AO15" s="22">
        <f>SUMIF('4. Pathway Persistence'!$A$3:$A$100,AO1,'4. Pathway Persistence'!$D$3:$D$100)</f>
        <v>0</v>
      </c>
      <c r="AP15" s="22">
        <f>SUMIF('4. Pathway Persistence'!$A$3:$A$100,AP1,'4. Pathway Persistence'!$D$3:$D$100)</f>
        <v>0</v>
      </c>
      <c r="AQ15" s="22">
        <f>SUMIF('4. Pathway Persistence'!$A$3:$A$100,AQ1,'4. Pathway Persistence'!$D$3:$D$100)</f>
        <v>0</v>
      </c>
    </row>
    <row r="16" spans="1:43" s="8" customFormat="1" ht="15.75" thickBot="1" x14ac:dyDescent="0.3">
      <c r="A16" s="181"/>
      <c r="B16" s="11" t="s">
        <v>2</v>
      </c>
      <c r="C16" s="21">
        <f>SUM('4. Pathway Persistence'!E$3:E$100)</f>
        <v>0</v>
      </c>
      <c r="D16" s="22">
        <f>SUMIF('4. Pathway Persistence'!$A$3:$A$100,D$1,'4. Pathway Persistence'!$E$3:$E$100)</f>
        <v>0</v>
      </c>
      <c r="E16" s="22">
        <f>SUMIF('4. Pathway Persistence'!$A$3:$A$100,E1,'4. Pathway Persistence'!$E$3:$E$100)</f>
        <v>0</v>
      </c>
      <c r="F16" s="22">
        <f>SUMIF('4. Pathway Persistence'!$A$3:$A$100,F1,'4. Pathway Persistence'!$E$3:$E$100)</f>
        <v>0</v>
      </c>
      <c r="G16" s="22">
        <f>SUMIF('4. Pathway Persistence'!$A$3:$A$100,G1,'4. Pathway Persistence'!$E$3:$E$100)</f>
        <v>0</v>
      </c>
      <c r="H16" s="22">
        <f>SUMIF('4. Pathway Persistence'!$A$3:$A$100,H1,'4. Pathway Persistence'!$E$3:$E$100)</f>
        <v>0</v>
      </c>
      <c r="I16" s="22">
        <f>SUMIF('4. Pathway Persistence'!$A$3:$A$100,I1,'4. Pathway Persistence'!$E$3:$E$100)</f>
        <v>0</v>
      </c>
      <c r="J16" s="22">
        <f>SUMIF('4. Pathway Persistence'!$A$3:$A$100,J1,'4. Pathway Persistence'!$E$3:$E$100)</f>
        <v>0</v>
      </c>
      <c r="K16" s="22">
        <f>SUMIF('4. Pathway Persistence'!$A$3:$A$100,K1,'4. Pathway Persistence'!$E$3:$E$100)</f>
        <v>0</v>
      </c>
      <c r="L16" s="22">
        <f>SUMIF('4. Pathway Persistence'!$A$3:$A$100,L1,'4. Pathway Persistence'!$E$3:$E$100)</f>
        <v>0</v>
      </c>
      <c r="M16" s="22">
        <f>SUMIF('4. Pathway Persistence'!$A$3:$A$100,M1,'4. Pathway Persistence'!$E$3:$E$100)</f>
        <v>0</v>
      </c>
      <c r="N16" s="22">
        <f>SUMIF('4. Pathway Persistence'!$A$3:$A$100,N1,'4. Pathway Persistence'!$E$3:$E$100)</f>
        <v>0</v>
      </c>
      <c r="O16" s="22">
        <f>SUMIF('4. Pathway Persistence'!$A$3:$A$100,O1,'4. Pathway Persistence'!$E$3:$E$100)</f>
        <v>0</v>
      </c>
      <c r="P16" s="22">
        <f>SUMIF('4. Pathway Persistence'!$A$3:$A$100,P1,'4. Pathway Persistence'!$E$3:$E$100)</f>
        <v>0</v>
      </c>
      <c r="Q16" s="22">
        <f>SUMIF('4. Pathway Persistence'!$A$3:$A$100,Q1,'4. Pathway Persistence'!$E$3:$E$100)</f>
        <v>0</v>
      </c>
      <c r="R16" s="22">
        <f>SUMIF('4. Pathway Persistence'!$A$3:$A$100,R1,'4. Pathway Persistence'!$E$3:$E$100)</f>
        <v>0</v>
      </c>
      <c r="S16" s="22">
        <f>SUMIF('4. Pathway Persistence'!$A$3:$A$100,S1,'4. Pathway Persistence'!$E$3:$E$100)</f>
        <v>0</v>
      </c>
      <c r="T16" s="22">
        <f>SUMIF('4. Pathway Persistence'!$A$3:$A$100,T1,'4. Pathway Persistence'!$E$3:$E$100)</f>
        <v>0</v>
      </c>
      <c r="U16" s="22">
        <f>SUMIF('4. Pathway Persistence'!$A$3:$A$100,U1,'4. Pathway Persistence'!$E$3:$E$100)</f>
        <v>0</v>
      </c>
      <c r="V16" s="22">
        <f>SUMIF('4. Pathway Persistence'!$A$3:$A$100,V1,'4. Pathway Persistence'!$E$3:$E$100)</f>
        <v>0</v>
      </c>
      <c r="W16" s="22">
        <f>SUMIF('4. Pathway Persistence'!$A$3:$A$100,W1,'4. Pathway Persistence'!$E$3:$E$100)</f>
        <v>0</v>
      </c>
      <c r="X16" s="22">
        <f>SUMIF('4. Pathway Persistence'!$A$3:$A$100,X1,'4. Pathway Persistence'!$E$3:$E$100)</f>
        <v>0</v>
      </c>
      <c r="Y16" s="22">
        <f>SUMIF('4. Pathway Persistence'!$A$3:$A$100,Y1,'4. Pathway Persistence'!$E$3:$E$100)</f>
        <v>0</v>
      </c>
      <c r="Z16" s="22">
        <f>SUMIF('4. Pathway Persistence'!$A$3:$A$100,Z1,'4. Pathway Persistence'!$E$3:$E$100)</f>
        <v>0</v>
      </c>
      <c r="AA16" s="22">
        <f>SUMIF('4. Pathway Persistence'!$A$3:$A$100,AA1,'4. Pathway Persistence'!$E$3:$E$100)</f>
        <v>0</v>
      </c>
      <c r="AB16" s="22">
        <f>SUMIF('4. Pathway Persistence'!$A$3:$A$100,AB1,'4. Pathway Persistence'!$E$3:$E$100)</f>
        <v>0</v>
      </c>
      <c r="AC16" s="22">
        <f>SUMIF('4. Pathway Persistence'!$A$3:$A$100,AC1,'4. Pathway Persistence'!$E$3:$E$100)</f>
        <v>0</v>
      </c>
      <c r="AD16" s="22">
        <f>SUMIF('4. Pathway Persistence'!$A$3:$A$100,AD1,'4. Pathway Persistence'!$E$3:$E$100)</f>
        <v>0</v>
      </c>
      <c r="AE16" s="22">
        <f>SUMIF('4. Pathway Persistence'!$A$3:$A$100,AE1,'4. Pathway Persistence'!$E$3:$E$100)</f>
        <v>0</v>
      </c>
      <c r="AF16" s="22">
        <f>SUMIF('4. Pathway Persistence'!$A$3:$A$100,AF1,'4. Pathway Persistence'!$E$3:$E$100)</f>
        <v>0</v>
      </c>
      <c r="AG16" s="22">
        <f>SUMIF('4. Pathway Persistence'!$A$3:$A$100,AG1,'4. Pathway Persistence'!$E$3:$E$100)</f>
        <v>0</v>
      </c>
      <c r="AH16" s="22">
        <f>SUMIF('4. Pathway Persistence'!$A$3:$A$100,AH1,'4. Pathway Persistence'!$E$3:$E$100)</f>
        <v>0</v>
      </c>
      <c r="AI16" s="22">
        <f>SUMIF('4. Pathway Persistence'!$A$3:$A$100,AI1,'4. Pathway Persistence'!$E$3:$E$100)</f>
        <v>0</v>
      </c>
      <c r="AJ16" s="22">
        <f>SUMIF('4. Pathway Persistence'!$A$3:$A$100,AJ1,'4. Pathway Persistence'!$E$3:$E$100)</f>
        <v>0</v>
      </c>
      <c r="AK16" s="22">
        <f>SUMIF('4. Pathway Persistence'!$A$3:$A$100,AK1,'4. Pathway Persistence'!$E$3:$E$100)</f>
        <v>0</v>
      </c>
      <c r="AL16" s="22">
        <f>SUMIF('4. Pathway Persistence'!$A$3:$A$100,AL1,'4. Pathway Persistence'!$E$3:$E$100)</f>
        <v>0</v>
      </c>
      <c r="AM16" s="22">
        <f>SUMIF('4. Pathway Persistence'!$A$3:$A$100,AM1,'4. Pathway Persistence'!$E$3:$E$100)</f>
        <v>0</v>
      </c>
      <c r="AN16" s="22">
        <f>SUMIF('4. Pathway Persistence'!$A$3:$A$100,AN1,'4. Pathway Persistence'!$E$3:$E$100)</f>
        <v>0</v>
      </c>
      <c r="AO16" s="22">
        <f>SUMIF('4. Pathway Persistence'!$A$3:$A$100,AO1,'4. Pathway Persistence'!$E$3:$E$100)</f>
        <v>0</v>
      </c>
      <c r="AP16" s="22">
        <f>SUMIF('4. Pathway Persistence'!$A$3:$A$100,AP1,'4. Pathway Persistence'!$E$3:$E$100)</f>
        <v>0</v>
      </c>
      <c r="AQ16" s="22">
        <f>SUMIF('4. Pathway Persistence'!$A$3:$A$100,AQ1,'4. Pathway Persistence'!$E$3:$E$100)</f>
        <v>0</v>
      </c>
    </row>
    <row r="17" spans="1:43" s="8" customFormat="1" ht="15.75" thickBot="1" x14ac:dyDescent="0.3">
      <c r="A17" s="181"/>
      <c r="B17" s="11" t="s">
        <v>3</v>
      </c>
      <c r="C17" s="21">
        <f>SUM('4. Pathway Persistence'!F$3:F$100)</f>
        <v>0</v>
      </c>
      <c r="D17" s="22">
        <f>SUMIF('4. Pathway Persistence'!$A$3:$A$100,D$1,'4. Pathway Persistence'!$F$3:$F$100)</f>
        <v>0</v>
      </c>
      <c r="E17" s="22">
        <f>SUMIF('4. Pathway Persistence'!$A$3:$A$100,E$1,'4. Pathway Persistence'!$F$3:$F$100)</f>
        <v>0</v>
      </c>
      <c r="F17" s="22">
        <f>SUMIF('4. Pathway Persistence'!$A$3:$A$100,F$1,'4. Pathway Persistence'!$F$3:$F$100)</f>
        <v>0</v>
      </c>
      <c r="G17" s="22">
        <f>SUMIF('4. Pathway Persistence'!$A$3:$A$100,G$1,'4. Pathway Persistence'!$F$3:$F$100)</f>
        <v>0</v>
      </c>
      <c r="H17" s="22">
        <f>SUMIF('4. Pathway Persistence'!$A$3:$A$100,H$1,'4. Pathway Persistence'!$F$3:$F$100)</f>
        <v>0</v>
      </c>
      <c r="I17" s="22">
        <f>SUMIF('4. Pathway Persistence'!$A$3:$A$100,I$1,'4. Pathway Persistence'!$F$3:$F$100)</f>
        <v>0</v>
      </c>
      <c r="J17" s="22">
        <f>SUMIF('4. Pathway Persistence'!$A$3:$A$100,J$1,'4. Pathway Persistence'!$F$3:$F$100)</f>
        <v>0</v>
      </c>
      <c r="K17" s="22">
        <f>SUMIF('4. Pathway Persistence'!$A$3:$A$100,K$1,'4. Pathway Persistence'!$F$3:$F$100)</f>
        <v>0</v>
      </c>
      <c r="L17" s="22">
        <f>SUMIF('4. Pathway Persistence'!$A$3:$A$100,L$1,'4. Pathway Persistence'!$F$3:$F$100)</f>
        <v>0</v>
      </c>
      <c r="M17" s="22">
        <f>SUMIF('4. Pathway Persistence'!$A$3:$A$100,M$1,'4. Pathway Persistence'!$F$3:$F$100)</f>
        <v>0</v>
      </c>
      <c r="N17" s="22">
        <f>SUMIF('4. Pathway Persistence'!$A$3:$A$100,N$1,'4. Pathway Persistence'!$F$3:$F$100)</f>
        <v>0</v>
      </c>
      <c r="O17" s="22">
        <f>SUMIF('4. Pathway Persistence'!$A$3:$A$100,O$1,'4. Pathway Persistence'!$F$3:$F$100)</f>
        <v>0</v>
      </c>
      <c r="P17" s="22">
        <f>SUMIF('4. Pathway Persistence'!$A$3:$A$100,P$1,'4. Pathway Persistence'!$F$3:$F$100)</f>
        <v>0</v>
      </c>
      <c r="Q17" s="22">
        <f>SUMIF('4. Pathway Persistence'!$A$3:$A$100,Q$1,'4. Pathway Persistence'!$F$3:$F$100)</f>
        <v>0</v>
      </c>
      <c r="R17" s="22">
        <f>SUMIF('4. Pathway Persistence'!$A$3:$A$100,R$1,'4. Pathway Persistence'!$F$3:$F$100)</f>
        <v>0</v>
      </c>
      <c r="S17" s="22">
        <f>SUMIF('4. Pathway Persistence'!$A$3:$A$100,S$1,'4. Pathway Persistence'!$F$3:$F$100)</f>
        <v>0</v>
      </c>
      <c r="T17" s="22">
        <f>SUMIF('4. Pathway Persistence'!$A$3:$A$100,T$1,'4. Pathway Persistence'!$F$3:$F$100)</f>
        <v>0</v>
      </c>
      <c r="U17" s="22">
        <f>SUMIF('4. Pathway Persistence'!$A$3:$A$100,U$1,'4. Pathway Persistence'!$F$3:$F$100)</f>
        <v>0</v>
      </c>
      <c r="V17" s="22">
        <f>SUMIF('4. Pathway Persistence'!$A$3:$A$100,V$1,'4. Pathway Persistence'!$F$3:$F$100)</f>
        <v>0</v>
      </c>
      <c r="W17" s="22">
        <f>SUMIF('4. Pathway Persistence'!$A$3:$A$100,W$1,'4. Pathway Persistence'!$F$3:$F$100)</f>
        <v>0</v>
      </c>
      <c r="X17" s="22">
        <f>SUMIF('4. Pathway Persistence'!$A$3:$A$100,X$1,'4. Pathway Persistence'!$F$3:$F$100)</f>
        <v>0</v>
      </c>
      <c r="Y17" s="22">
        <f>SUMIF('4. Pathway Persistence'!$A$3:$A$100,Y$1,'4. Pathway Persistence'!$F$3:$F$100)</f>
        <v>0</v>
      </c>
      <c r="Z17" s="22">
        <f>SUMIF('4. Pathway Persistence'!$A$3:$A$100,Z$1,'4. Pathway Persistence'!$F$3:$F$100)</f>
        <v>0</v>
      </c>
      <c r="AA17" s="22">
        <f>SUMIF('4. Pathway Persistence'!$A$3:$A$100,AA$1,'4. Pathway Persistence'!$F$3:$F$100)</f>
        <v>0</v>
      </c>
      <c r="AB17" s="22">
        <f>SUMIF('4. Pathway Persistence'!$A$3:$A$100,AB$1,'4. Pathway Persistence'!$F$3:$F$100)</f>
        <v>0</v>
      </c>
      <c r="AC17" s="22">
        <f>SUMIF('4. Pathway Persistence'!$A$3:$A$100,AC$1,'4. Pathway Persistence'!$F$3:$F$100)</f>
        <v>0</v>
      </c>
      <c r="AD17" s="22">
        <f>SUMIF('4. Pathway Persistence'!$A$3:$A$100,AD$1,'4. Pathway Persistence'!$F$3:$F$100)</f>
        <v>0</v>
      </c>
      <c r="AE17" s="22">
        <f>SUMIF('4. Pathway Persistence'!$A$3:$A$100,AE$1,'4. Pathway Persistence'!$F$3:$F$100)</f>
        <v>0</v>
      </c>
      <c r="AF17" s="22">
        <f>SUMIF('4. Pathway Persistence'!$A$3:$A$100,AF$1,'4. Pathway Persistence'!$F$3:$F$100)</f>
        <v>0</v>
      </c>
      <c r="AG17" s="22">
        <f>SUMIF('4. Pathway Persistence'!$A$3:$A$100,AG$1,'4. Pathway Persistence'!$F$3:$F$100)</f>
        <v>0</v>
      </c>
      <c r="AH17" s="22">
        <f>SUMIF('4. Pathway Persistence'!$A$3:$A$100,AH$1,'4. Pathway Persistence'!$F$3:$F$100)</f>
        <v>0</v>
      </c>
      <c r="AI17" s="22">
        <f>SUMIF('4. Pathway Persistence'!$A$3:$A$100,AI$1,'4. Pathway Persistence'!$F$3:$F$100)</f>
        <v>0</v>
      </c>
      <c r="AJ17" s="22">
        <f>SUMIF('4. Pathway Persistence'!$A$3:$A$100,AJ$1,'4. Pathway Persistence'!$F$3:$F$100)</f>
        <v>0</v>
      </c>
      <c r="AK17" s="22">
        <f>SUMIF('4. Pathway Persistence'!$A$3:$A$100,AK$1,'4. Pathway Persistence'!$F$3:$F$100)</f>
        <v>0</v>
      </c>
      <c r="AL17" s="22">
        <f>SUMIF('4. Pathway Persistence'!$A$3:$A$100,AL$1,'4. Pathway Persistence'!$F$3:$F$100)</f>
        <v>0</v>
      </c>
      <c r="AM17" s="22">
        <f>SUMIF('4. Pathway Persistence'!$A$3:$A$100,AM$1,'4. Pathway Persistence'!$F$3:$F$100)</f>
        <v>0</v>
      </c>
      <c r="AN17" s="22">
        <f>SUMIF('4. Pathway Persistence'!$A$3:$A$100,AN$1,'4. Pathway Persistence'!$F$3:$F$100)</f>
        <v>0</v>
      </c>
      <c r="AO17" s="22">
        <f>SUMIF('4. Pathway Persistence'!$A$3:$A$100,AO$1,'4. Pathway Persistence'!$F$3:$F$100)</f>
        <v>0</v>
      </c>
      <c r="AP17" s="22">
        <f>SUMIF('4. Pathway Persistence'!$A$3:$A$100,AP$1,'4. Pathway Persistence'!$F$3:$F$100)</f>
        <v>0</v>
      </c>
      <c r="AQ17" s="22">
        <f>SUMIF('4. Pathway Persistence'!$A$3:$A$100,AQ$1,'4. Pathway Persistence'!$F$3:$F$100)</f>
        <v>0</v>
      </c>
    </row>
    <row r="18" spans="1:43" s="8" customFormat="1" ht="15.75" thickBot="1" x14ac:dyDescent="0.3">
      <c r="A18" s="181"/>
      <c r="B18" s="11" t="s">
        <v>4</v>
      </c>
      <c r="C18" s="21">
        <f>SUM('4. Pathway Persistence'!G$3:G$100)</f>
        <v>0</v>
      </c>
      <c r="D18" s="22">
        <f>SUMIF('4. Pathway Persistence'!$A$3:$A$100,D$1,'4. Pathway Persistence'!$G$3:$G$100)</f>
        <v>0</v>
      </c>
      <c r="E18" s="22">
        <f>SUMIF('4. Pathway Persistence'!$A$3:$A$100,E$1,'4. Pathway Persistence'!$G$3:$G$100)</f>
        <v>0</v>
      </c>
      <c r="F18" s="22">
        <f>SUMIF('4. Pathway Persistence'!$A$3:$A$100,F$1,'4. Pathway Persistence'!$G$3:$G$100)</f>
        <v>0</v>
      </c>
      <c r="G18" s="22">
        <f>SUMIF('4. Pathway Persistence'!$A$3:$A$100,G$1,'4. Pathway Persistence'!$G$3:$G$100)</f>
        <v>0</v>
      </c>
      <c r="H18" s="22">
        <f>SUMIF('4. Pathway Persistence'!$A$3:$A$100,H$1,'4. Pathway Persistence'!$G$3:$G$100)</f>
        <v>0</v>
      </c>
      <c r="I18" s="22">
        <f>SUMIF('4. Pathway Persistence'!$A$3:$A$100,I$1,'4. Pathway Persistence'!$G$3:$G$100)</f>
        <v>0</v>
      </c>
      <c r="J18" s="22">
        <f>SUMIF('4. Pathway Persistence'!$A$3:$A$100,J$1,'4. Pathway Persistence'!$G$3:$G$100)</f>
        <v>0</v>
      </c>
      <c r="K18" s="22">
        <f>SUMIF('4. Pathway Persistence'!$A$3:$A$100,K$1,'4. Pathway Persistence'!$G$3:$G$100)</f>
        <v>0</v>
      </c>
      <c r="L18" s="22">
        <f>SUMIF('4. Pathway Persistence'!$A$3:$A$100,L$1,'4. Pathway Persistence'!$G$3:$G$100)</f>
        <v>0</v>
      </c>
      <c r="M18" s="22">
        <f>SUMIF('4. Pathway Persistence'!$A$3:$A$100,M$1,'4. Pathway Persistence'!$G$3:$G$100)</f>
        <v>0</v>
      </c>
      <c r="N18" s="22">
        <f>SUMIF('4. Pathway Persistence'!$A$3:$A$100,N$1,'4. Pathway Persistence'!$G$3:$G$100)</f>
        <v>0</v>
      </c>
      <c r="O18" s="22">
        <f>SUMIF('4. Pathway Persistence'!$A$3:$A$100,O$1,'4. Pathway Persistence'!$G$3:$G$100)</f>
        <v>0</v>
      </c>
      <c r="P18" s="22">
        <f>SUMIF('4. Pathway Persistence'!$A$3:$A$100,P$1,'4. Pathway Persistence'!$G$3:$G$100)</f>
        <v>0</v>
      </c>
      <c r="Q18" s="22">
        <f>SUMIF('4. Pathway Persistence'!$A$3:$A$100,Q$1,'4. Pathway Persistence'!$G$3:$G$100)</f>
        <v>0</v>
      </c>
      <c r="R18" s="22">
        <f>SUMIF('4. Pathway Persistence'!$A$3:$A$100,R$1,'4. Pathway Persistence'!$G$3:$G$100)</f>
        <v>0</v>
      </c>
      <c r="S18" s="22">
        <f>SUMIF('4. Pathway Persistence'!$A$3:$A$100,S$1,'4. Pathway Persistence'!$G$3:$G$100)</f>
        <v>0</v>
      </c>
      <c r="T18" s="22">
        <f>SUMIF('4. Pathway Persistence'!$A$3:$A$100,T$1,'4. Pathway Persistence'!$G$3:$G$100)</f>
        <v>0</v>
      </c>
      <c r="U18" s="22">
        <f>SUMIF('4. Pathway Persistence'!$A$3:$A$100,U$1,'4. Pathway Persistence'!$G$3:$G$100)</f>
        <v>0</v>
      </c>
      <c r="V18" s="22">
        <f>SUMIF('4. Pathway Persistence'!$A$3:$A$100,V$1,'4. Pathway Persistence'!$G$3:$G$100)</f>
        <v>0</v>
      </c>
      <c r="W18" s="22">
        <f>SUMIF('4. Pathway Persistence'!$A$3:$A$100,W$1,'4. Pathway Persistence'!$G$3:$G$100)</f>
        <v>0</v>
      </c>
      <c r="X18" s="22">
        <f>SUMIF('4. Pathway Persistence'!$A$3:$A$100,X$1,'4. Pathway Persistence'!$G$3:$G$100)</f>
        <v>0</v>
      </c>
      <c r="Y18" s="22">
        <f>SUMIF('4. Pathway Persistence'!$A$3:$A$100,Y$1,'4. Pathway Persistence'!$G$3:$G$100)</f>
        <v>0</v>
      </c>
      <c r="Z18" s="22">
        <f>SUMIF('4. Pathway Persistence'!$A$3:$A$100,Z$1,'4. Pathway Persistence'!$G$3:$G$100)</f>
        <v>0</v>
      </c>
      <c r="AA18" s="22">
        <f>SUMIF('4. Pathway Persistence'!$A$3:$A$100,AA$1,'4. Pathway Persistence'!$G$3:$G$100)</f>
        <v>0</v>
      </c>
      <c r="AB18" s="22">
        <f>SUMIF('4. Pathway Persistence'!$A$3:$A$100,AB$1,'4. Pathway Persistence'!$G$3:$G$100)</f>
        <v>0</v>
      </c>
      <c r="AC18" s="22">
        <f>SUMIF('4. Pathway Persistence'!$A$3:$A$100,AC$1,'4. Pathway Persistence'!$G$3:$G$100)</f>
        <v>0</v>
      </c>
      <c r="AD18" s="22">
        <f>SUMIF('4. Pathway Persistence'!$A$3:$A$100,AD$1,'4. Pathway Persistence'!$G$3:$G$100)</f>
        <v>0</v>
      </c>
      <c r="AE18" s="22">
        <f>SUMIF('4. Pathway Persistence'!$A$3:$A$100,AE$1,'4. Pathway Persistence'!$G$3:$G$100)</f>
        <v>0</v>
      </c>
      <c r="AF18" s="22">
        <f>SUMIF('4. Pathway Persistence'!$A$3:$A$100,AF$1,'4. Pathway Persistence'!$G$3:$G$100)</f>
        <v>0</v>
      </c>
      <c r="AG18" s="22">
        <f>SUMIF('4. Pathway Persistence'!$A$3:$A$100,AG$1,'4. Pathway Persistence'!$G$3:$G$100)</f>
        <v>0</v>
      </c>
      <c r="AH18" s="22">
        <f>SUMIF('4. Pathway Persistence'!$A$3:$A$100,AH$1,'4. Pathway Persistence'!$G$3:$G$100)</f>
        <v>0</v>
      </c>
      <c r="AI18" s="22">
        <f>SUMIF('4. Pathway Persistence'!$A$3:$A$100,AI$1,'4. Pathway Persistence'!$G$3:$G$100)</f>
        <v>0</v>
      </c>
      <c r="AJ18" s="22">
        <f>SUMIF('4. Pathway Persistence'!$A$3:$A$100,AJ$1,'4. Pathway Persistence'!$G$3:$G$100)</f>
        <v>0</v>
      </c>
      <c r="AK18" s="22">
        <f>SUMIF('4. Pathway Persistence'!$A$3:$A$100,AK$1,'4. Pathway Persistence'!$G$3:$G$100)</f>
        <v>0</v>
      </c>
      <c r="AL18" s="22">
        <f>SUMIF('4. Pathway Persistence'!$A$3:$A$100,AL$1,'4. Pathway Persistence'!$G$3:$G$100)</f>
        <v>0</v>
      </c>
      <c r="AM18" s="22">
        <f>SUMIF('4. Pathway Persistence'!$A$3:$A$100,AM$1,'4. Pathway Persistence'!$G$3:$G$100)</f>
        <v>0</v>
      </c>
      <c r="AN18" s="22">
        <f>SUMIF('4. Pathway Persistence'!$A$3:$A$100,AN$1,'4. Pathway Persistence'!$G$3:$G$100)</f>
        <v>0</v>
      </c>
      <c r="AO18" s="22">
        <f>SUMIF('4. Pathway Persistence'!$A$3:$A$100,AO$1,'4. Pathway Persistence'!$G$3:$G$100)</f>
        <v>0</v>
      </c>
      <c r="AP18" s="22">
        <f>SUMIF('4. Pathway Persistence'!$A$3:$A$100,AP$1,'4. Pathway Persistence'!$G$3:$G$100)</f>
        <v>0</v>
      </c>
      <c r="AQ18" s="22">
        <f>SUMIF('4. Pathway Persistence'!$A$3:$A$100,AQ$1,'4. Pathway Persistence'!$G$3:$G$100)</f>
        <v>0</v>
      </c>
    </row>
    <row r="19" spans="1:43" s="8" customFormat="1" ht="15.75" thickBot="1" x14ac:dyDescent="0.3">
      <c r="A19" s="181"/>
      <c r="B19" s="11" t="s">
        <v>78</v>
      </c>
      <c r="C19" s="21">
        <f>SUM('4. Pathway Persistence'!H$3:H$100)</f>
        <v>0</v>
      </c>
      <c r="D19" s="22">
        <f>SUMIF('4. Pathway Persistence'!$A$3:$A$100,D$1,'4. Pathway Persistence'!$H$3:$H$100)</f>
        <v>0</v>
      </c>
      <c r="E19" s="22">
        <f>SUMIF('4. Pathway Persistence'!$A$3:$A$100,E$1,'4. Pathway Persistence'!$H$3:$H$100)</f>
        <v>0</v>
      </c>
      <c r="F19" s="22">
        <f>SUMIF('4. Pathway Persistence'!$A$3:$A$100,F$1,'4. Pathway Persistence'!$H$3:$H$100)</f>
        <v>0</v>
      </c>
      <c r="G19" s="22">
        <f>SUMIF('4. Pathway Persistence'!$A$3:$A$100,G$1,'4. Pathway Persistence'!$H$3:$H$100)</f>
        <v>0</v>
      </c>
      <c r="H19" s="22">
        <f>SUMIF('4. Pathway Persistence'!$A$3:$A$100,H$1,'4. Pathway Persistence'!$H$3:$H$100)</f>
        <v>0</v>
      </c>
      <c r="I19" s="22">
        <f>SUMIF('4. Pathway Persistence'!$A$3:$A$100,I$1,'4. Pathway Persistence'!$H$3:$H$100)</f>
        <v>0</v>
      </c>
      <c r="J19" s="22">
        <f>SUMIF('4. Pathway Persistence'!$A$3:$A$100,J$1,'4. Pathway Persistence'!$H$3:$H$100)</f>
        <v>0</v>
      </c>
      <c r="K19" s="22">
        <f>SUMIF('4. Pathway Persistence'!$A$3:$A$100,K$1,'4. Pathway Persistence'!$H$3:$H$100)</f>
        <v>0</v>
      </c>
      <c r="L19" s="22">
        <f>SUMIF('4. Pathway Persistence'!$A$3:$A$100,L$1,'4. Pathway Persistence'!$H$3:$H$100)</f>
        <v>0</v>
      </c>
      <c r="M19" s="22">
        <f>SUMIF('4. Pathway Persistence'!$A$3:$A$100,M$1,'4. Pathway Persistence'!$H$3:$H$100)</f>
        <v>0</v>
      </c>
      <c r="N19" s="22">
        <f>SUMIF('4. Pathway Persistence'!$A$3:$A$100,N$1,'4. Pathway Persistence'!$H$3:$H$100)</f>
        <v>0</v>
      </c>
      <c r="O19" s="22">
        <f>SUMIF('4. Pathway Persistence'!$A$3:$A$100,O$1,'4. Pathway Persistence'!$H$3:$H$100)</f>
        <v>0</v>
      </c>
      <c r="P19" s="22">
        <f>SUMIF('4. Pathway Persistence'!$A$3:$A$100,P$1,'4. Pathway Persistence'!$H$3:$H$100)</f>
        <v>0</v>
      </c>
      <c r="Q19" s="22">
        <f>SUMIF('4. Pathway Persistence'!$A$3:$A$100,Q$1,'4. Pathway Persistence'!$H$3:$H$100)</f>
        <v>0</v>
      </c>
      <c r="R19" s="22">
        <f>SUMIF('4. Pathway Persistence'!$A$3:$A$100,R$1,'4. Pathway Persistence'!$H$3:$H$100)</f>
        <v>0</v>
      </c>
      <c r="S19" s="22">
        <f>SUMIF('4. Pathway Persistence'!$A$3:$A$100,S$1,'4. Pathway Persistence'!$H$3:$H$100)</f>
        <v>0</v>
      </c>
      <c r="T19" s="22">
        <f>SUMIF('4. Pathway Persistence'!$A$3:$A$100,T$1,'4. Pathway Persistence'!$H$3:$H$100)</f>
        <v>0</v>
      </c>
      <c r="U19" s="22">
        <f>SUMIF('4. Pathway Persistence'!$A$3:$A$100,U$1,'4. Pathway Persistence'!$H$3:$H$100)</f>
        <v>0</v>
      </c>
      <c r="V19" s="22">
        <f>SUMIF('4. Pathway Persistence'!$A$3:$A$100,V$1,'4. Pathway Persistence'!$H$3:$H$100)</f>
        <v>0</v>
      </c>
      <c r="W19" s="22">
        <f>SUMIF('4. Pathway Persistence'!$A$3:$A$100,W$1,'4. Pathway Persistence'!$H$3:$H$100)</f>
        <v>0</v>
      </c>
      <c r="X19" s="22">
        <f>SUMIF('4. Pathway Persistence'!$A$3:$A$100,X$1,'4. Pathway Persistence'!$H$3:$H$100)</f>
        <v>0</v>
      </c>
      <c r="Y19" s="22">
        <f>SUMIF('4. Pathway Persistence'!$A$3:$A$100,Y$1,'4. Pathway Persistence'!$H$3:$H$100)</f>
        <v>0</v>
      </c>
      <c r="Z19" s="22">
        <f>SUMIF('4. Pathway Persistence'!$A$3:$A$100,Z$1,'4. Pathway Persistence'!$H$3:$H$100)</f>
        <v>0</v>
      </c>
      <c r="AA19" s="22">
        <f>SUMIF('4. Pathway Persistence'!$A$3:$A$100,AA$1,'4. Pathway Persistence'!$H$3:$H$100)</f>
        <v>0</v>
      </c>
      <c r="AB19" s="22">
        <f>SUMIF('4. Pathway Persistence'!$A$3:$A$100,AB$1,'4. Pathway Persistence'!$H$3:$H$100)</f>
        <v>0</v>
      </c>
      <c r="AC19" s="22">
        <f>SUMIF('4. Pathway Persistence'!$A$3:$A$100,AC$1,'4. Pathway Persistence'!$H$3:$H$100)</f>
        <v>0</v>
      </c>
      <c r="AD19" s="22">
        <f>SUMIF('4. Pathway Persistence'!$A$3:$A$100,AD$1,'4. Pathway Persistence'!$H$3:$H$100)</f>
        <v>0</v>
      </c>
      <c r="AE19" s="22">
        <f>SUMIF('4. Pathway Persistence'!$A$3:$A$100,AE$1,'4. Pathway Persistence'!$H$3:$H$100)</f>
        <v>0</v>
      </c>
      <c r="AF19" s="22">
        <f>SUMIF('4. Pathway Persistence'!$A$3:$A$100,AF$1,'4. Pathway Persistence'!$H$3:$H$100)</f>
        <v>0</v>
      </c>
      <c r="AG19" s="22">
        <f>SUMIF('4. Pathway Persistence'!$A$3:$A$100,AG$1,'4. Pathway Persistence'!$H$3:$H$100)</f>
        <v>0</v>
      </c>
      <c r="AH19" s="22">
        <f>SUMIF('4. Pathway Persistence'!$A$3:$A$100,AH$1,'4. Pathway Persistence'!$H$3:$H$100)</f>
        <v>0</v>
      </c>
      <c r="AI19" s="22">
        <f>SUMIF('4. Pathway Persistence'!$A$3:$A$100,AI$1,'4. Pathway Persistence'!$H$3:$H$100)</f>
        <v>0</v>
      </c>
      <c r="AJ19" s="22">
        <f>SUMIF('4. Pathway Persistence'!$A$3:$A$100,AJ$1,'4. Pathway Persistence'!$H$3:$H$100)</f>
        <v>0</v>
      </c>
      <c r="AK19" s="22">
        <f>SUMIF('4. Pathway Persistence'!$A$3:$A$100,AK$1,'4. Pathway Persistence'!$H$3:$H$100)</f>
        <v>0</v>
      </c>
      <c r="AL19" s="22">
        <f>SUMIF('4. Pathway Persistence'!$A$3:$A$100,AL$1,'4. Pathway Persistence'!$H$3:$H$100)</f>
        <v>0</v>
      </c>
      <c r="AM19" s="22">
        <f>SUMIF('4. Pathway Persistence'!$A$3:$A$100,AM$1,'4. Pathway Persistence'!$H$3:$H$100)</f>
        <v>0</v>
      </c>
      <c r="AN19" s="22">
        <f>SUMIF('4. Pathway Persistence'!$A$3:$A$100,AN$1,'4. Pathway Persistence'!$H$3:$H$100)</f>
        <v>0</v>
      </c>
      <c r="AO19" s="22">
        <f>SUMIF('4. Pathway Persistence'!$A$3:$A$100,AO$1,'4. Pathway Persistence'!$H$3:$H$100)</f>
        <v>0</v>
      </c>
      <c r="AP19" s="22">
        <f>SUMIF('4. Pathway Persistence'!$A$3:$A$100,AP$1,'4. Pathway Persistence'!$H$3:$H$100)</f>
        <v>0</v>
      </c>
      <c r="AQ19" s="22">
        <f>SUMIF('4. Pathway Persistence'!$A$3:$A$100,AQ$1,'4. Pathway Persistence'!$H$3:$H$100)</f>
        <v>0</v>
      </c>
    </row>
    <row r="20" spans="1:43" s="8" customFormat="1" ht="15.75" thickBot="1" x14ac:dyDescent="0.3">
      <c r="A20" s="181"/>
      <c r="B20" s="11" t="s">
        <v>5</v>
      </c>
      <c r="C20" s="21">
        <f>SUM('4. Pathway Persistence'!I$3:I$100)</f>
        <v>0</v>
      </c>
      <c r="D20" s="22">
        <f>SUMIF('4. Pathway Persistence'!$A$3:$A$100,D$1,'4. Pathway Persistence'!$I$3:$I$100)</f>
        <v>0</v>
      </c>
      <c r="E20" s="22">
        <f>SUMIF('4. Pathway Persistence'!$A$3:$A$100,E$1,'4. Pathway Persistence'!$I$3:$I$100)</f>
        <v>0</v>
      </c>
      <c r="F20" s="22">
        <f>SUMIF('4. Pathway Persistence'!$A$3:$A$100,F$1,'4. Pathway Persistence'!$I$3:$I$100)</f>
        <v>0</v>
      </c>
      <c r="G20" s="22">
        <f>SUMIF('4. Pathway Persistence'!$A$3:$A$100,G$1,'4. Pathway Persistence'!$I$3:$I$100)</f>
        <v>0</v>
      </c>
      <c r="H20" s="22">
        <f>SUMIF('4. Pathway Persistence'!$A$3:$A$100,H$1,'4. Pathway Persistence'!$I$3:$I$100)</f>
        <v>0</v>
      </c>
      <c r="I20" s="22">
        <f>SUMIF('4. Pathway Persistence'!$A$3:$A$100,I$1,'4. Pathway Persistence'!$I$3:$I$100)</f>
        <v>0</v>
      </c>
      <c r="J20" s="22">
        <f>SUMIF('4. Pathway Persistence'!$A$3:$A$100,J$1,'4. Pathway Persistence'!$I$3:$I$100)</f>
        <v>0</v>
      </c>
      <c r="K20" s="22">
        <f>SUMIF('4. Pathway Persistence'!$A$3:$A$100,K$1,'4. Pathway Persistence'!$I$3:$I$100)</f>
        <v>0</v>
      </c>
      <c r="L20" s="22">
        <f>SUMIF('4. Pathway Persistence'!$A$3:$A$100,L$1,'4. Pathway Persistence'!$I$3:$I$100)</f>
        <v>0</v>
      </c>
      <c r="M20" s="22">
        <f>SUMIF('4. Pathway Persistence'!$A$3:$A$100,M$1,'4. Pathway Persistence'!$I$3:$I$100)</f>
        <v>0</v>
      </c>
      <c r="N20" s="22">
        <f>SUMIF('4. Pathway Persistence'!$A$3:$A$100,N$1,'4. Pathway Persistence'!$I$3:$I$100)</f>
        <v>0</v>
      </c>
      <c r="O20" s="22">
        <f>SUMIF('4. Pathway Persistence'!$A$3:$A$100,O$1,'4. Pathway Persistence'!$I$3:$I$100)</f>
        <v>0</v>
      </c>
      <c r="P20" s="22">
        <f>SUMIF('4. Pathway Persistence'!$A$3:$A$100,P$1,'4. Pathway Persistence'!$I$3:$I$100)</f>
        <v>0</v>
      </c>
      <c r="Q20" s="22">
        <f>SUMIF('4. Pathway Persistence'!$A$3:$A$100,Q$1,'4. Pathway Persistence'!$I$3:$I$100)</f>
        <v>0</v>
      </c>
      <c r="R20" s="22">
        <f>SUMIF('4. Pathway Persistence'!$A$3:$A$100,R$1,'4. Pathway Persistence'!$I$3:$I$100)</f>
        <v>0</v>
      </c>
      <c r="S20" s="22">
        <f>SUMIF('4. Pathway Persistence'!$A$3:$A$100,S$1,'4. Pathway Persistence'!$I$3:$I$100)</f>
        <v>0</v>
      </c>
      <c r="T20" s="22">
        <f>SUMIF('4. Pathway Persistence'!$A$3:$A$100,T$1,'4. Pathway Persistence'!$I$3:$I$100)</f>
        <v>0</v>
      </c>
      <c r="U20" s="22">
        <f>SUMIF('4. Pathway Persistence'!$A$3:$A$100,U$1,'4. Pathway Persistence'!$I$3:$I$100)</f>
        <v>0</v>
      </c>
      <c r="V20" s="22">
        <f>SUMIF('4. Pathway Persistence'!$A$3:$A$100,V$1,'4. Pathway Persistence'!$I$3:$I$100)</f>
        <v>0</v>
      </c>
      <c r="W20" s="22">
        <f>SUMIF('4. Pathway Persistence'!$A$3:$A$100,W$1,'4. Pathway Persistence'!$I$3:$I$100)</f>
        <v>0</v>
      </c>
      <c r="X20" s="22">
        <f>SUMIF('4. Pathway Persistence'!$A$3:$A$100,X$1,'4. Pathway Persistence'!$I$3:$I$100)</f>
        <v>0</v>
      </c>
      <c r="Y20" s="22">
        <f>SUMIF('4. Pathway Persistence'!$A$3:$A$100,Y$1,'4. Pathway Persistence'!$I$3:$I$100)</f>
        <v>0</v>
      </c>
      <c r="Z20" s="22">
        <f>SUMIF('4. Pathway Persistence'!$A$3:$A$100,Z$1,'4. Pathway Persistence'!$I$3:$I$100)</f>
        <v>0</v>
      </c>
      <c r="AA20" s="22">
        <f>SUMIF('4. Pathway Persistence'!$A$3:$A$100,AA$1,'4. Pathway Persistence'!$I$3:$I$100)</f>
        <v>0</v>
      </c>
      <c r="AB20" s="22">
        <f>SUMIF('4. Pathway Persistence'!$A$3:$A$100,AB$1,'4. Pathway Persistence'!$I$3:$I$100)</f>
        <v>0</v>
      </c>
      <c r="AC20" s="22">
        <f>SUMIF('4. Pathway Persistence'!$A$3:$A$100,AC$1,'4. Pathway Persistence'!$I$3:$I$100)</f>
        <v>0</v>
      </c>
      <c r="AD20" s="22">
        <f>SUMIF('4. Pathway Persistence'!$A$3:$A$100,AD$1,'4. Pathway Persistence'!$I$3:$I$100)</f>
        <v>0</v>
      </c>
      <c r="AE20" s="22">
        <f>SUMIF('4. Pathway Persistence'!$A$3:$A$100,AE$1,'4. Pathway Persistence'!$I$3:$I$100)</f>
        <v>0</v>
      </c>
      <c r="AF20" s="22">
        <f>SUMIF('4. Pathway Persistence'!$A$3:$A$100,AF$1,'4. Pathway Persistence'!$I$3:$I$100)</f>
        <v>0</v>
      </c>
      <c r="AG20" s="22">
        <f>SUMIF('4. Pathway Persistence'!$A$3:$A$100,AG$1,'4. Pathway Persistence'!$I$3:$I$100)</f>
        <v>0</v>
      </c>
      <c r="AH20" s="22">
        <f>SUMIF('4. Pathway Persistence'!$A$3:$A$100,AH$1,'4. Pathway Persistence'!$I$3:$I$100)</f>
        <v>0</v>
      </c>
      <c r="AI20" s="22">
        <f>SUMIF('4. Pathway Persistence'!$A$3:$A$100,AI$1,'4. Pathway Persistence'!$I$3:$I$100)</f>
        <v>0</v>
      </c>
      <c r="AJ20" s="22">
        <f>SUMIF('4. Pathway Persistence'!$A$3:$A$100,AJ$1,'4. Pathway Persistence'!$I$3:$I$100)</f>
        <v>0</v>
      </c>
      <c r="AK20" s="22">
        <f>SUMIF('4. Pathway Persistence'!$A$3:$A$100,AK$1,'4. Pathway Persistence'!$I$3:$I$100)</f>
        <v>0</v>
      </c>
      <c r="AL20" s="22">
        <f>SUMIF('4. Pathway Persistence'!$A$3:$A$100,AL$1,'4. Pathway Persistence'!$I$3:$I$100)</f>
        <v>0</v>
      </c>
      <c r="AM20" s="22">
        <f>SUMIF('4. Pathway Persistence'!$A$3:$A$100,AM$1,'4. Pathway Persistence'!$I$3:$I$100)</f>
        <v>0</v>
      </c>
      <c r="AN20" s="22">
        <f>SUMIF('4. Pathway Persistence'!$A$3:$A$100,AN$1,'4. Pathway Persistence'!$I$3:$I$100)</f>
        <v>0</v>
      </c>
      <c r="AO20" s="22">
        <f>SUMIF('4. Pathway Persistence'!$A$3:$A$100,AO$1,'4. Pathway Persistence'!$I$3:$I$100)</f>
        <v>0</v>
      </c>
      <c r="AP20" s="22">
        <f>SUMIF('4. Pathway Persistence'!$A$3:$A$100,AP$1,'4. Pathway Persistence'!$I$3:$I$100)</f>
        <v>0</v>
      </c>
      <c r="AQ20" s="22">
        <f>SUMIF('4. Pathway Persistence'!$A$3:$A$100,AQ$1,'4. Pathway Persistence'!$I$3:$I$100)</f>
        <v>0</v>
      </c>
    </row>
    <row r="21" spans="1:43" s="8" customFormat="1" ht="15.75" thickBot="1" x14ac:dyDescent="0.3">
      <c r="A21" s="181"/>
      <c r="B21" s="11" t="s">
        <v>32</v>
      </c>
      <c r="C21" s="21">
        <f>SUM('4. Pathway Persistence'!J$3:J$100)</f>
        <v>0</v>
      </c>
      <c r="D21" s="22">
        <f>SUMIF('4. Pathway Persistence'!$A$3:$A$100,D$1,'4. Pathway Persistence'!$J$3:$J$100)</f>
        <v>0</v>
      </c>
      <c r="E21" s="22">
        <f>SUMIF('4. Pathway Persistence'!$A$3:$A$100,E$1,'4. Pathway Persistence'!$J$3:$J$100)</f>
        <v>0</v>
      </c>
      <c r="F21" s="22">
        <f>SUMIF('4. Pathway Persistence'!$A$3:$A$100,F$1,'4. Pathway Persistence'!$J$3:$J$100)</f>
        <v>0</v>
      </c>
      <c r="G21" s="22">
        <f>SUMIF('4. Pathway Persistence'!$A$3:$A$100,G$1,'4. Pathway Persistence'!$J$3:$J$100)</f>
        <v>0</v>
      </c>
      <c r="H21" s="22">
        <f>SUMIF('4. Pathway Persistence'!$A$3:$A$100,H$1,'4. Pathway Persistence'!$J$3:$J$100)</f>
        <v>0</v>
      </c>
      <c r="I21" s="22">
        <f>SUMIF('4. Pathway Persistence'!$A$3:$A$100,I$1,'4. Pathway Persistence'!$J$3:$J$100)</f>
        <v>0</v>
      </c>
      <c r="J21" s="22">
        <f>SUMIF('4. Pathway Persistence'!$A$3:$A$100,J$1,'4. Pathway Persistence'!$J$3:$J$100)</f>
        <v>0</v>
      </c>
      <c r="K21" s="22">
        <f>SUMIF('4. Pathway Persistence'!$A$3:$A$100,K$1,'4. Pathway Persistence'!$J$3:$J$100)</f>
        <v>0</v>
      </c>
      <c r="L21" s="22">
        <f>SUMIF('4. Pathway Persistence'!$A$3:$A$100,L$1,'4. Pathway Persistence'!$J$3:$J$100)</f>
        <v>0</v>
      </c>
      <c r="M21" s="22">
        <f>SUMIF('4. Pathway Persistence'!$A$3:$A$100,M$1,'4. Pathway Persistence'!$J$3:$J$100)</f>
        <v>0</v>
      </c>
      <c r="N21" s="22">
        <f>SUMIF('4. Pathway Persistence'!$A$3:$A$100,N$1,'4. Pathway Persistence'!$J$3:$J$100)</f>
        <v>0</v>
      </c>
      <c r="O21" s="22">
        <f>SUMIF('4. Pathway Persistence'!$A$3:$A$100,O$1,'4. Pathway Persistence'!$J$3:$J$100)</f>
        <v>0</v>
      </c>
      <c r="P21" s="22">
        <f>SUMIF('4. Pathway Persistence'!$A$3:$A$100,P$1,'4. Pathway Persistence'!$J$3:$J$100)</f>
        <v>0</v>
      </c>
      <c r="Q21" s="22">
        <f>SUMIF('4. Pathway Persistence'!$A$3:$A$100,Q$1,'4. Pathway Persistence'!$J$3:$J$100)</f>
        <v>0</v>
      </c>
      <c r="R21" s="22">
        <f>SUMIF('4. Pathway Persistence'!$A$3:$A$100,R$1,'4. Pathway Persistence'!$J$3:$J$100)</f>
        <v>0</v>
      </c>
      <c r="S21" s="22">
        <f>SUMIF('4. Pathway Persistence'!$A$3:$A$100,S$1,'4. Pathway Persistence'!$J$3:$J$100)</f>
        <v>0</v>
      </c>
      <c r="T21" s="22">
        <f>SUMIF('4. Pathway Persistence'!$A$3:$A$100,T$1,'4. Pathway Persistence'!$J$3:$J$100)</f>
        <v>0</v>
      </c>
      <c r="U21" s="22">
        <f>SUMIF('4. Pathway Persistence'!$A$3:$A$100,U$1,'4. Pathway Persistence'!$J$3:$J$100)</f>
        <v>0</v>
      </c>
      <c r="V21" s="22">
        <f>SUMIF('4. Pathway Persistence'!$A$3:$A$100,V$1,'4. Pathway Persistence'!$J$3:$J$100)</f>
        <v>0</v>
      </c>
      <c r="W21" s="22">
        <f>SUMIF('4. Pathway Persistence'!$A$3:$A$100,W$1,'4. Pathway Persistence'!$J$3:$J$100)</f>
        <v>0</v>
      </c>
      <c r="X21" s="22">
        <f>SUMIF('4. Pathway Persistence'!$A$3:$A$100,X$1,'4. Pathway Persistence'!$J$3:$J$100)</f>
        <v>0</v>
      </c>
      <c r="Y21" s="22">
        <f>SUMIF('4. Pathway Persistence'!$A$3:$A$100,Y$1,'4. Pathway Persistence'!$J$3:$J$100)</f>
        <v>0</v>
      </c>
      <c r="Z21" s="22">
        <f>SUMIF('4. Pathway Persistence'!$A$3:$A$100,Z$1,'4. Pathway Persistence'!$J$3:$J$100)</f>
        <v>0</v>
      </c>
      <c r="AA21" s="22">
        <f>SUMIF('4. Pathway Persistence'!$A$3:$A$100,AA$1,'4. Pathway Persistence'!$J$3:$J$100)</f>
        <v>0</v>
      </c>
      <c r="AB21" s="22">
        <f>SUMIF('4. Pathway Persistence'!$A$3:$A$100,AB$1,'4. Pathway Persistence'!$J$3:$J$100)</f>
        <v>0</v>
      </c>
      <c r="AC21" s="22">
        <f>SUMIF('4. Pathway Persistence'!$A$3:$A$100,AC$1,'4. Pathway Persistence'!$J$3:$J$100)</f>
        <v>0</v>
      </c>
      <c r="AD21" s="22">
        <f>SUMIF('4. Pathway Persistence'!$A$3:$A$100,AD$1,'4. Pathway Persistence'!$J$3:$J$100)</f>
        <v>0</v>
      </c>
      <c r="AE21" s="22">
        <f>SUMIF('4. Pathway Persistence'!$A$3:$A$100,AE$1,'4. Pathway Persistence'!$J$3:$J$100)</f>
        <v>0</v>
      </c>
      <c r="AF21" s="22">
        <f>SUMIF('4. Pathway Persistence'!$A$3:$A$100,AF$1,'4. Pathway Persistence'!$J$3:$J$100)</f>
        <v>0</v>
      </c>
      <c r="AG21" s="22">
        <f>SUMIF('4. Pathway Persistence'!$A$3:$A$100,AG$1,'4. Pathway Persistence'!$J$3:$J$100)</f>
        <v>0</v>
      </c>
      <c r="AH21" s="22">
        <f>SUMIF('4. Pathway Persistence'!$A$3:$A$100,AH$1,'4. Pathway Persistence'!$J$3:$J$100)</f>
        <v>0</v>
      </c>
      <c r="AI21" s="22">
        <f>SUMIF('4. Pathway Persistence'!$A$3:$A$100,AI$1,'4. Pathway Persistence'!$J$3:$J$100)</f>
        <v>0</v>
      </c>
      <c r="AJ21" s="22">
        <f>SUMIF('4. Pathway Persistence'!$A$3:$A$100,AJ$1,'4. Pathway Persistence'!$J$3:$J$100)</f>
        <v>0</v>
      </c>
      <c r="AK21" s="22">
        <f>SUMIF('4. Pathway Persistence'!$A$3:$A$100,AK$1,'4. Pathway Persistence'!$J$3:$J$100)</f>
        <v>0</v>
      </c>
      <c r="AL21" s="22">
        <f>SUMIF('4. Pathway Persistence'!$A$3:$A$100,AL$1,'4. Pathway Persistence'!$J$3:$J$100)</f>
        <v>0</v>
      </c>
      <c r="AM21" s="22">
        <f>SUMIF('4. Pathway Persistence'!$A$3:$A$100,AM$1,'4. Pathway Persistence'!$J$3:$J$100)</f>
        <v>0</v>
      </c>
      <c r="AN21" s="22">
        <f>SUMIF('4. Pathway Persistence'!$A$3:$A$100,AN$1,'4. Pathway Persistence'!$J$3:$J$100)</f>
        <v>0</v>
      </c>
      <c r="AO21" s="22">
        <f>SUMIF('4. Pathway Persistence'!$A$3:$A$100,AO$1,'4. Pathway Persistence'!$J$3:$J$100)</f>
        <v>0</v>
      </c>
      <c r="AP21" s="22">
        <f>SUMIF('4. Pathway Persistence'!$A$3:$A$100,AP$1,'4. Pathway Persistence'!$J$3:$J$100)</f>
        <v>0</v>
      </c>
      <c r="AQ21" s="22">
        <f>SUMIF('4. Pathway Persistence'!$A$3:$A$100,AQ$1,'4. Pathway Persistence'!$J$3:$J$100)</f>
        <v>0</v>
      </c>
    </row>
    <row r="22" spans="1:43" s="8" customFormat="1" ht="15.75" thickBot="1" x14ac:dyDescent="0.3">
      <c r="A22" s="181"/>
      <c r="B22" s="11" t="s">
        <v>77</v>
      </c>
      <c r="C22" s="21">
        <f>SUM('4. Pathway Persistence'!K$3:K$100)</f>
        <v>0</v>
      </c>
      <c r="D22" s="22">
        <f>SUMIF('4. Pathway Persistence'!$A$3:$A$100,D$1,'4. Pathway Persistence'!$K$3:$K$100)</f>
        <v>0</v>
      </c>
      <c r="E22" s="22">
        <f>SUMIF('4. Pathway Persistence'!$A$3:$A$100,E$1,'4. Pathway Persistence'!$K$3:$K$100)</f>
        <v>0</v>
      </c>
      <c r="F22" s="22">
        <f>SUMIF('4. Pathway Persistence'!$A$3:$A$100,F$1,'4. Pathway Persistence'!$K$3:$K$100)</f>
        <v>0</v>
      </c>
      <c r="G22" s="22">
        <f>SUMIF('4. Pathway Persistence'!$A$3:$A$100,G$1,'4. Pathway Persistence'!$K$3:$K$100)</f>
        <v>0</v>
      </c>
      <c r="H22" s="22">
        <f>SUMIF('4. Pathway Persistence'!$A$3:$A$100,H$1,'4. Pathway Persistence'!$K$3:$K$100)</f>
        <v>0</v>
      </c>
      <c r="I22" s="22">
        <f>SUMIF('4. Pathway Persistence'!$A$3:$A$100,I$1,'4. Pathway Persistence'!$K$3:$K$100)</f>
        <v>0</v>
      </c>
      <c r="J22" s="22">
        <f>SUMIF('4. Pathway Persistence'!$A$3:$A$100,J$1,'4. Pathway Persistence'!$K$3:$K$100)</f>
        <v>0</v>
      </c>
      <c r="K22" s="22">
        <f>SUMIF('4. Pathway Persistence'!$A$3:$A$100,K$1,'4. Pathway Persistence'!$K$3:$K$100)</f>
        <v>0</v>
      </c>
      <c r="L22" s="22">
        <f>SUMIF('4. Pathway Persistence'!$A$3:$A$100,L$1,'4. Pathway Persistence'!$K$3:$K$100)</f>
        <v>0</v>
      </c>
      <c r="M22" s="22">
        <f>SUMIF('4. Pathway Persistence'!$A$3:$A$100,M$1,'4. Pathway Persistence'!$K$3:$K$100)</f>
        <v>0</v>
      </c>
      <c r="N22" s="22">
        <f>SUMIF('4. Pathway Persistence'!$A$3:$A$100,N$1,'4. Pathway Persistence'!$K$3:$K$100)</f>
        <v>0</v>
      </c>
      <c r="O22" s="22">
        <f>SUMIF('4. Pathway Persistence'!$A$3:$A$100,O$1,'4. Pathway Persistence'!$K$3:$K$100)</f>
        <v>0</v>
      </c>
      <c r="P22" s="22">
        <f>SUMIF('4. Pathway Persistence'!$A$3:$A$100,P$1,'4. Pathway Persistence'!$K$3:$K$100)</f>
        <v>0</v>
      </c>
      <c r="Q22" s="22">
        <f>SUMIF('4. Pathway Persistence'!$A$3:$A$100,Q$1,'4. Pathway Persistence'!$K$3:$K$100)</f>
        <v>0</v>
      </c>
      <c r="R22" s="22">
        <f>SUMIF('4. Pathway Persistence'!$A$3:$A$100,R$1,'4. Pathway Persistence'!$K$3:$K$100)</f>
        <v>0</v>
      </c>
      <c r="S22" s="22">
        <f>SUMIF('4. Pathway Persistence'!$A$3:$A$100,S$1,'4. Pathway Persistence'!$K$3:$K$100)</f>
        <v>0</v>
      </c>
      <c r="T22" s="22">
        <f>SUMIF('4. Pathway Persistence'!$A$3:$A$100,T$1,'4. Pathway Persistence'!$K$3:$K$100)</f>
        <v>0</v>
      </c>
      <c r="U22" s="22">
        <f>SUMIF('4. Pathway Persistence'!$A$3:$A$100,U$1,'4. Pathway Persistence'!$K$3:$K$100)</f>
        <v>0</v>
      </c>
      <c r="V22" s="22">
        <f>SUMIF('4. Pathway Persistence'!$A$3:$A$100,V$1,'4. Pathway Persistence'!$K$3:$K$100)</f>
        <v>0</v>
      </c>
      <c r="W22" s="22">
        <f>SUMIF('4. Pathway Persistence'!$A$3:$A$100,W$1,'4. Pathway Persistence'!$K$3:$K$100)</f>
        <v>0</v>
      </c>
      <c r="X22" s="22">
        <f>SUMIF('4. Pathway Persistence'!$A$3:$A$100,X$1,'4. Pathway Persistence'!$K$3:$K$100)</f>
        <v>0</v>
      </c>
      <c r="Y22" s="22">
        <f>SUMIF('4. Pathway Persistence'!$A$3:$A$100,Y$1,'4. Pathway Persistence'!$K$3:$K$100)</f>
        <v>0</v>
      </c>
      <c r="Z22" s="22">
        <f>SUMIF('4. Pathway Persistence'!$A$3:$A$100,Z$1,'4. Pathway Persistence'!$K$3:$K$100)</f>
        <v>0</v>
      </c>
      <c r="AA22" s="22">
        <f>SUMIF('4. Pathway Persistence'!$A$3:$A$100,AA$1,'4. Pathway Persistence'!$K$3:$K$100)</f>
        <v>0</v>
      </c>
      <c r="AB22" s="22">
        <f>SUMIF('4. Pathway Persistence'!$A$3:$A$100,AB$1,'4. Pathway Persistence'!$K$3:$K$100)</f>
        <v>0</v>
      </c>
      <c r="AC22" s="22">
        <f>SUMIF('4. Pathway Persistence'!$A$3:$A$100,AC$1,'4. Pathway Persistence'!$K$3:$K$100)</f>
        <v>0</v>
      </c>
      <c r="AD22" s="22">
        <f>SUMIF('4. Pathway Persistence'!$A$3:$A$100,AD$1,'4. Pathway Persistence'!$K$3:$K$100)</f>
        <v>0</v>
      </c>
      <c r="AE22" s="22">
        <f>SUMIF('4. Pathway Persistence'!$A$3:$A$100,AE$1,'4. Pathway Persistence'!$K$3:$K$100)</f>
        <v>0</v>
      </c>
      <c r="AF22" s="22">
        <f>SUMIF('4. Pathway Persistence'!$A$3:$A$100,AF$1,'4. Pathway Persistence'!$K$3:$K$100)</f>
        <v>0</v>
      </c>
      <c r="AG22" s="22">
        <f>SUMIF('4. Pathway Persistence'!$A$3:$A$100,AG$1,'4. Pathway Persistence'!$K$3:$K$100)</f>
        <v>0</v>
      </c>
      <c r="AH22" s="22">
        <f>SUMIF('4. Pathway Persistence'!$A$3:$A$100,AH$1,'4. Pathway Persistence'!$K$3:$K$100)</f>
        <v>0</v>
      </c>
      <c r="AI22" s="22">
        <f>SUMIF('4. Pathway Persistence'!$A$3:$A$100,AI$1,'4. Pathway Persistence'!$K$3:$K$100)</f>
        <v>0</v>
      </c>
      <c r="AJ22" s="22">
        <f>SUMIF('4. Pathway Persistence'!$A$3:$A$100,AJ$1,'4. Pathway Persistence'!$K$3:$K$100)</f>
        <v>0</v>
      </c>
      <c r="AK22" s="22">
        <f>SUMIF('4. Pathway Persistence'!$A$3:$A$100,AK$1,'4. Pathway Persistence'!$K$3:$K$100)</f>
        <v>0</v>
      </c>
      <c r="AL22" s="22">
        <f>SUMIF('4. Pathway Persistence'!$A$3:$A$100,AL$1,'4. Pathway Persistence'!$K$3:$K$100)</f>
        <v>0</v>
      </c>
      <c r="AM22" s="22">
        <f>SUMIF('4. Pathway Persistence'!$A$3:$A$100,AM$1,'4. Pathway Persistence'!$K$3:$K$100)</f>
        <v>0</v>
      </c>
      <c r="AN22" s="22">
        <f>SUMIF('4. Pathway Persistence'!$A$3:$A$100,AN$1,'4. Pathway Persistence'!$K$3:$K$100)</f>
        <v>0</v>
      </c>
      <c r="AO22" s="22">
        <f>SUMIF('4. Pathway Persistence'!$A$3:$A$100,AO$1,'4. Pathway Persistence'!$K$3:$K$100)</f>
        <v>0</v>
      </c>
      <c r="AP22" s="22">
        <f>SUMIF('4. Pathway Persistence'!$A$3:$A$100,AP$1,'4. Pathway Persistence'!$K$3:$K$100)</f>
        <v>0</v>
      </c>
      <c r="AQ22" s="22">
        <f>SUMIF('4. Pathway Persistence'!$A$3:$A$100,AQ$1,'4. Pathway Persistence'!$K$3:$K$100)</f>
        <v>0</v>
      </c>
    </row>
    <row r="23" spans="1:43" s="8" customFormat="1" ht="15.75" thickBot="1" x14ac:dyDescent="0.3">
      <c r="A23" s="181"/>
      <c r="B23" s="11" t="s">
        <v>79</v>
      </c>
      <c r="C23" s="21">
        <f>SUM('4. Pathway Persistence'!L$3:L$100)</f>
        <v>0</v>
      </c>
      <c r="D23" s="22">
        <f>SUMIF('4. Pathway Persistence'!$A$3:$A$100,D$1,'4. Pathway Persistence'!$L$3:$L$100)</f>
        <v>0</v>
      </c>
      <c r="E23" s="22">
        <f>SUMIF('4. Pathway Persistence'!$A$3:$A$100,E$1,'4. Pathway Persistence'!$L$3:$L$100)</f>
        <v>0</v>
      </c>
      <c r="F23" s="22">
        <f>SUMIF('4. Pathway Persistence'!$A$3:$A$100,F$1,'4. Pathway Persistence'!$L$3:$L$100)</f>
        <v>0</v>
      </c>
      <c r="G23" s="22">
        <f>SUMIF('4. Pathway Persistence'!$A$3:$A$100,G$1,'4. Pathway Persistence'!$L$3:$L$100)</f>
        <v>0</v>
      </c>
      <c r="H23" s="22">
        <f>SUMIF('4. Pathway Persistence'!$A$3:$A$100,H$1,'4. Pathway Persistence'!$L$3:$L$100)</f>
        <v>0</v>
      </c>
      <c r="I23" s="22">
        <f>SUMIF('4. Pathway Persistence'!$A$3:$A$100,I$1,'4. Pathway Persistence'!$L$3:$L$100)</f>
        <v>0</v>
      </c>
      <c r="J23" s="22">
        <f>SUMIF('4. Pathway Persistence'!$A$3:$A$100,J$1,'4. Pathway Persistence'!$L$3:$L$100)</f>
        <v>0</v>
      </c>
      <c r="K23" s="22">
        <f>SUMIF('4. Pathway Persistence'!$A$3:$A$100,K$1,'4. Pathway Persistence'!$L$3:$L$100)</f>
        <v>0</v>
      </c>
      <c r="L23" s="22">
        <f>SUMIF('4. Pathway Persistence'!$A$3:$A$100,L$1,'4. Pathway Persistence'!$L$3:$L$100)</f>
        <v>0</v>
      </c>
      <c r="M23" s="22">
        <f>SUMIF('4. Pathway Persistence'!$A$3:$A$100,M$1,'4. Pathway Persistence'!$L$3:$L$100)</f>
        <v>0</v>
      </c>
      <c r="N23" s="22">
        <f>SUMIF('4. Pathway Persistence'!$A$3:$A$100,N$1,'4. Pathway Persistence'!$L$3:$L$100)</f>
        <v>0</v>
      </c>
      <c r="O23" s="22">
        <f>SUMIF('4. Pathway Persistence'!$A$3:$A$100,O$1,'4. Pathway Persistence'!$L$3:$L$100)</f>
        <v>0</v>
      </c>
      <c r="P23" s="22">
        <f>SUMIF('4. Pathway Persistence'!$A$3:$A$100,P$1,'4. Pathway Persistence'!$L$3:$L$100)</f>
        <v>0</v>
      </c>
      <c r="Q23" s="22">
        <f>SUMIF('4. Pathway Persistence'!$A$3:$A$100,Q$1,'4. Pathway Persistence'!$L$3:$L$100)</f>
        <v>0</v>
      </c>
      <c r="R23" s="22">
        <f>SUMIF('4. Pathway Persistence'!$A$3:$A$100,R$1,'4. Pathway Persistence'!$L$3:$L$100)</f>
        <v>0</v>
      </c>
      <c r="S23" s="22">
        <f>SUMIF('4. Pathway Persistence'!$A$3:$A$100,S$1,'4. Pathway Persistence'!$L$3:$L$100)</f>
        <v>0</v>
      </c>
      <c r="T23" s="22">
        <f>SUMIF('4. Pathway Persistence'!$A$3:$A$100,T$1,'4. Pathway Persistence'!$L$3:$L$100)</f>
        <v>0</v>
      </c>
      <c r="U23" s="22">
        <f>SUMIF('4. Pathway Persistence'!$A$3:$A$100,U$1,'4. Pathway Persistence'!$L$3:$L$100)</f>
        <v>0</v>
      </c>
      <c r="V23" s="22">
        <f>SUMIF('4. Pathway Persistence'!$A$3:$A$100,V$1,'4. Pathway Persistence'!$L$3:$L$100)</f>
        <v>0</v>
      </c>
      <c r="W23" s="22">
        <f>SUMIF('4. Pathway Persistence'!$A$3:$A$100,W$1,'4. Pathway Persistence'!$L$3:$L$100)</f>
        <v>0</v>
      </c>
      <c r="X23" s="22">
        <f>SUMIF('4. Pathway Persistence'!$A$3:$A$100,X$1,'4. Pathway Persistence'!$L$3:$L$100)</f>
        <v>0</v>
      </c>
      <c r="Y23" s="22">
        <f>SUMIF('4. Pathway Persistence'!$A$3:$A$100,Y$1,'4. Pathway Persistence'!$L$3:$L$100)</f>
        <v>0</v>
      </c>
      <c r="Z23" s="22">
        <f>SUMIF('4. Pathway Persistence'!$A$3:$A$100,Z$1,'4. Pathway Persistence'!$L$3:$L$100)</f>
        <v>0</v>
      </c>
      <c r="AA23" s="22">
        <f>SUMIF('4. Pathway Persistence'!$A$3:$A$100,AA$1,'4. Pathway Persistence'!$L$3:$L$100)</f>
        <v>0</v>
      </c>
      <c r="AB23" s="22">
        <f>SUMIF('4. Pathway Persistence'!$A$3:$A$100,AB$1,'4. Pathway Persistence'!$L$3:$L$100)</f>
        <v>0</v>
      </c>
      <c r="AC23" s="22">
        <f>SUMIF('4. Pathway Persistence'!$A$3:$A$100,AC$1,'4. Pathway Persistence'!$L$3:$L$100)</f>
        <v>0</v>
      </c>
      <c r="AD23" s="22">
        <f>SUMIF('4. Pathway Persistence'!$A$3:$A$100,AD$1,'4. Pathway Persistence'!$L$3:$L$100)</f>
        <v>0</v>
      </c>
      <c r="AE23" s="22">
        <f>SUMIF('4. Pathway Persistence'!$A$3:$A$100,AE$1,'4. Pathway Persistence'!$L$3:$L$100)</f>
        <v>0</v>
      </c>
      <c r="AF23" s="22">
        <f>SUMIF('4. Pathway Persistence'!$A$3:$A$100,AF$1,'4. Pathway Persistence'!$L$3:$L$100)</f>
        <v>0</v>
      </c>
      <c r="AG23" s="22">
        <f>SUMIF('4. Pathway Persistence'!$A$3:$A$100,AG$1,'4. Pathway Persistence'!$L$3:$L$100)</f>
        <v>0</v>
      </c>
      <c r="AH23" s="22">
        <f>SUMIF('4. Pathway Persistence'!$A$3:$A$100,AH$1,'4. Pathway Persistence'!$L$3:$L$100)</f>
        <v>0</v>
      </c>
      <c r="AI23" s="22">
        <f>SUMIF('4. Pathway Persistence'!$A$3:$A$100,AI$1,'4. Pathway Persistence'!$L$3:$L$100)</f>
        <v>0</v>
      </c>
      <c r="AJ23" s="22">
        <f>SUMIF('4. Pathway Persistence'!$A$3:$A$100,AJ$1,'4. Pathway Persistence'!$L$3:$L$100)</f>
        <v>0</v>
      </c>
      <c r="AK23" s="22">
        <f>SUMIF('4. Pathway Persistence'!$A$3:$A$100,AK$1,'4. Pathway Persistence'!$L$3:$L$100)</f>
        <v>0</v>
      </c>
      <c r="AL23" s="22">
        <f>SUMIF('4. Pathway Persistence'!$A$3:$A$100,AL$1,'4. Pathway Persistence'!$L$3:$L$100)</f>
        <v>0</v>
      </c>
      <c r="AM23" s="22">
        <f>SUMIF('4. Pathway Persistence'!$A$3:$A$100,AM$1,'4. Pathway Persistence'!$L$3:$L$100)</f>
        <v>0</v>
      </c>
      <c r="AN23" s="22">
        <f>SUMIF('4. Pathway Persistence'!$A$3:$A$100,AN$1,'4. Pathway Persistence'!$L$3:$L$100)</f>
        <v>0</v>
      </c>
      <c r="AO23" s="22">
        <f>SUMIF('4. Pathway Persistence'!$A$3:$A$100,AO$1,'4. Pathway Persistence'!$L$3:$L$100)</f>
        <v>0</v>
      </c>
      <c r="AP23" s="22">
        <f>SUMIF('4. Pathway Persistence'!$A$3:$A$100,AP$1,'4. Pathway Persistence'!$L$3:$L$100)</f>
        <v>0</v>
      </c>
      <c r="AQ23" s="22">
        <f>SUMIF('4. Pathway Persistence'!$A$3:$A$100,AQ$1,'4. Pathway Persistence'!$L$3:$L$100)</f>
        <v>0</v>
      </c>
    </row>
    <row r="24" spans="1:43" s="8" customFormat="1" ht="15.75" thickBot="1" x14ac:dyDescent="0.3">
      <c r="A24" s="181"/>
      <c r="B24" s="78" t="s">
        <v>29</v>
      </c>
      <c r="C24" s="21">
        <f>SUM('4. Pathway Persistence'!M$3:M$100)</f>
        <v>0</v>
      </c>
      <c r="D24" s="22">
        <f>SUMIF('4. Pathway Persistence'!$A$3:$A$100,D$1,'4. Pathway Persistence'!$M$3:$M$100)</f>
        <v>0</v>
      </c>
      <c r="E24" s="22">
        <f>SUMIF('4. Pathway Persistence'!$A$3:$A$100,E$1,'4. Pathway Persistence'!$M$3:$M$100)</f>
        <v>0</v>
      </c>
      <c r="F24" s="22">
        <f>SUMIF('4. Pathway Persistence'!$A$3:$A$100,F$1,'4. Pathway Persistence'!$M$3:$M$100)</f>
        <v>0</v>
      </c>
      <c r="G24" s="22">
        <f>SUMIF('4. Pathway Persistence'!$A$3:$A$100,G$1,'4. Pathway Persistence'!$M$3:$M$100)</f>
        <v>0</v>
      </c>
      <c r="H24" s="22">
        <f>SUMIF('4. Pathway Persistence'!$A$3:$A$100,H$1,'4. Pathway Persistence'!$M$3:$M$100)</f>
        <v>0</v>
      </c>
      <c r="I24" s="22">
        <f>SUMIF('4. Pathway Persistence'!$A$3:$A$100,I$1,'4. Pathway Persistence'!$M$3:$M$100)</f>
        <v>0</v>
      </c>
      <c r="J24" s="22">
        <f>SUMIF('4. Pathway Persistence'!$A$3:$A$100,J$1,'4. Pathway Persistence'!$M$3:$M$100)</f>
        <v>0</v>
      </c>
      <c r="K24" s="22">
        <f>SUMIF('4. Pathway Persistence'!$A$3:$A$100,K$1,'4. Pathway Persistence'!$M$3:$M$100)</f>
        <v>0</v>
      </c>
      <c r="L24" s="22">
        <f>SUMIF('4. Pathway Persistence'!$A$3:$A$100,L$1,'4. Pathway Persistence'!$M$3:$M$100)</f>
        <v>0</v>
      </c>
      <c r="M24" s="22">
        <f>SUMIF('4. Pathway Persistence'!$A$3:$A$100,M$1,'4. Pathway Persistence'!$M$3:$M$100)</f>
        <v>0</v>
      </c>
      <c r="N24" s="22">
        <f>SUMIF('4. Pathway Persistence'!$A$3:$A$100,N$1,'4. Pathway Persistence'!$M$3:$M$100)</f>
        <v>0</v>
      </c>
      <c r="O24" s="22">
        <f>SUMIF('4. Pathway Persistence'!$A$3:$A$100,O$1,'4. Pathway Persistence'!$M$3:$M$100)</f>
        <v>0</v>
      </c>
      <c r="P24" s="22">
        <f>SUMIF('4. Pathway Persistence'!$A$3:$A$100,P$1,'4. Pathway Persistence'!$M$3:$M$100)</f>
        <v>0</v>
      </c>
      <c r="Q24" s="22">
        <f>SUMIF('4. Pathway Persistence'!$A$3:$A$100,Q$1,'4. Pathway Persistence'!$M$3:$M$100)</f>
        <v>0</v>
      </c>
      <c r="R24" s="22">
        <f>SUMIF('4. Pathway Persistence'!$A$3:$A$100,R$1,'4. Pathway Persistence'!$M$3:$M$100)</f>
        <v>0</v>
      </c>
      <c r="S24" s="22">
        <f>SUMIF('4. Pathway Persistence'!$A$3:$A$100,S$1,'4. Pathway Persistence'!$M$3:$M$100)</f>
        <v>0</v>
      </c>
      <c r="T24" s="22">
        <f>SUMIF('4. Pathway Persistence'!$A$3:$A$100,T$1,'4. Pathway Persistence'!$M$3:$M$100)</f>
        <v>0</v>
      </c>
      <c r="U24" s="22">
        <f>SUMIF('4. Pathway Persistence'!$A$3:$A$100,U$1,'4. Pathway Persistence'!$M$3:$M$100)</f>
        <v>0</v>
      </c>
      <c r="V24" s="22">
        <f>SUMIF('4. Pathway Persistence'!$A$3:$A$100,V$1,'4. Pathway Persistence'!$M$3:$M$100)</f>
        <v>0</v>
      </c>
      <c r="W24" s="22">
        <f>SUMIF('4. Pathway Persistence'!$A$3:$A$100,W$1,'4. Pathway Persistence'!$M$3:$M$100)</f>
        <v>0</v>
      </c>
      <c r="X24" s="22">
        <f>SUMIF('4. Pathway Persistence'!$A$3:$A$100,X$1,'4. Pathway Persistence'!$M$3:$M$100)</f>
        <v>0</v>
      </c>
      <c r="Y24" s="22">
        <f>SUMIF('4. Pathway Persistence'!$A$3:$A$100,Y$1,'4. Pathway Persistence'!$M$3:$M$100)</f>
        <v>0</v>
      </c>
      <c r="Z24" s="22">
        <f>SUMIF('4. Pathway Persistence'!$A$3:$A$100,Z$1,'4. Pathway Persistence'!$M$3:$M$100)</f>
        <v>0</v>
      </c>
      <c r="AA24" s="22">
        <f>SUMIF('4. Pathway Persistence'!$A$3:$A$100,AA$1,'4. Pathway Persistence'!$M$3:$M$100)</f>
        <v>0</v>
      </c>
      <c r="AB24" s="22">
        <f>SUMIF('4. Pathway Persistence'!$A$3:$A$100,AB$1,'4. Pathway Persistence'!$M$3:$M$100)</f>
        <v>0</v>
      </c>
      <c r="AC24" s="22">
        <f>SUMIF('4. Pathway Persistence'!$A$3:$A$100,AC$1,'4. Pathway Persistence'!$M$3:$M$100)</f>
        <v>0</v>
      </c>
      <c r="AD24" s="22">
        <f>SUMIF('4. Pathway Persistence'!$A$3:$A$100,AD$1,'4. Pathway Persistence'!$M$3:$M$100)</f>
        <v>0</v>
      </c>
      <c r="AE24" s="22">
        <f>SUMIF('4. Pathway Persistence'!$A$3:$A$100,AE$1,'4. Pathway Persistence'!$M$3:$M$100)</f>
        <v>0</v>
      </c>
      <c r="AF24" s="22">
        <f>SUMIF('4. Pathway Persistence'!$A$3:$A$100,AF$1,'4. Pathway Persistence'!$M$3:$M$100)</f>
        <v>0</v>
      </c>
      <c r="AG24" s="22">
        <f>SUMIF('4. Pathway Persistence'!$A$3:$A$100,AG$1,'4. Pathway Persistence'!$M$3:$M$100)</f>
        <v>0</v>
      </c>
      <c r="AH24" s="22">
        <f>SUMIF('4. Pathway Persistence'!$A$3:$A$100,AH$1,'4. Pathway Persistence'!$M$3:$M$100)</f>
        <v>0</v>
      </c>
      <c r="AI24" s="22">
        <f>SUMIF('4. Pathway Persistence'!$A$3:$A$100,AI$1,'4. Pathway Persistence'!$M$3:$M$100)</f>
        <v>0</v>
      </c>
      <c r="AJ24" s="22">
        <f>SUMIF('4. Pathway Persistence'!$A$3:$A$100,AJ$1,'4. Pathway Persistence'!$M$3:$M$100)</f>
        <v>0</v>
      </c>
      <c r="AK24" s="22">
        <f>SUMIF('4. Pathway Persistence'!$A$3:$A$100,AK$1,'4. Pathway Persistence'!$M$3:$M$100)</f>
        <v>0</v>
      </c>
      <c r="AL24" s="22">
        <f>SUMIF('4. Pathway Persistence'!$A$3:$A$100,AL$1,'4. Pathway Persistence'!$M$3:$M$100)</f>
        <v>0</v>
      </c>
      <c r="AM24" s="22">
        <f>SUMIF('4. Pathway Persistence'!$A$3:$A$100,AM$1,'4. Pathway Persistence'!$M$3:$M$100)</f>
        <v>0</v>
      </c>
      <c r="AN24" s="22">
        <f>SUMIF('4. Pathway Persistence'!$A$3:$A$100,AN$1,'4. Pathway Persistence'!$M$3:$M$100)</f>
        <v>0</v>
      </c>
      <c r="AO24" s="22">
        <f>SUMIF('4. Pathway Persistence'!$A$3:$A$100,AO$1,'4. Pathway Persistence'!$M$3:$M$100)</f>
        <v>0</v>
      </c>
      <c r="AP24" s="22">
        <f>SUMIF('4. Pathway Persistence'!$A$3:$A$100,AP$1,'4. Pathway Persistence'!$M$3:$M$100)</f>
        <v>0</v>
      </c>
      <c r="AQ24" s="22">
        <f>SUMIF('4. Pathway Persistence'!$A$3:$A$100,AQ$1,'4. Pathway Persistence'!$M$3:$M$100)</f>
        <v>0</v>
      </c>
    </row>
    <row r="25" spans="1:43" s="8" customFormat="1" ht="15.75" thickBot="1" x14ac:dyDescent="0.3">
      <c r="A25" s="181"/>
      <c r="B25" s="78" t="s">
        <v>30</v>
      </c>
      <c r="C25" s="21">
        <f>SUM('4. Pathway Persistence'!N$3:N$100)</f>
        <v>0</v>
      </c>
      <c r="D25" s="22">
        <f>SUMIF('4. Pathway Persistence'!$A$3:$A$100,D$1,'4. Pathway Persistence'!$N$3:$N$100)</f>
        <v>0</v>
      </c>
      <c r="E25" s="22">
        <f>SUMIF('4. Pathway Persistence'!$A$3:$A$100,E$1,'4. Pathway Persistence'!$N$3:$N$100)</f>
        <v>0</v>
      </c>
      <c r="F25" s="22">
        <f>SUMIF('4. Pathway Persistence'!$A$3:$A$100,F$1,'4. Pathway Persistence'!$N$3:$N$100)</f>
        <v>0</v>
      </c>
      <c r="G25" s="22">
        <f>SUMIF('4. Pathway Persistence'!$A$3:$A$100,G$1,'4. Pathway Persistence'!$N$3:$N$100)</f>
        <v>0</v>
      </c>
      <c r="H25" s="22">
        <f>SUMIF('4. Pathway Persistence'!$A$3:$A$100,H$1,'4. Pathway Persistence'!$N$3:$N$100)</f>
        <v>0</v>
      </c>
      <c r="I25" s="22">
        <f>SUMIF('4. Pathway Persistence'!$A$3:$A$100,I$1,'4. Pathway Persistence'!$N$3:$N$100)</f>
        <v>0</v>
      </c>
      <c r="J25" s="22">
        <f>SUMIF('4. Pathway Persistence'!$A$3:$A$100,J$1,'4. Pathway Persistence'!$N$3:$N$100)</f>
        <v>0</v>
      </c>
      <c r="K25" s="22">
        <f>SUMIF('4. Pathway Persistence'!$A$3:$A$100,K$1,'4. Pathway Persistence'!$N$3:$N$100)</f>
        <v>0</v>
      </c>
      <c r="L25" s="22">
        <f>SUMIF('4. Pathway Persistence'!$A$3:$A$100,L$1,'4. Pathway Persistence'!$N$3:$N$100)</f>
        <v>0</v>
      </c>
      <c r="M25" s="22">
        <f>SUMIF('4. Pathway Persistence'!$A$3:$A$100,M$1,'4. Pathway Persistence'!$N$3:$N$100)</f>
        <v>0</v>
      </c>
      <c r="N25" s="22">
        <f>SUMIF('4. Pathway Persistence'!$A$3:$A$100,N$1,'4. Pathway Persistence'!$N$3:$N$100)</f>
        <v>0</v>
      </c>
      <c r="O25" s="22">
        <f>SUMIF('4. Pathway Persistence'!$A$3:$A$100,O$1,'4. Pathway Persistence'!$N$3:$N$100)</f>
        <v>0</v>
      </c>
      <c r="P25" s="22">
        <f>SUMIF('4. Pathway Persistence'!$A$3:$A$100,P$1,'4. Pathway Persistence'!$N$3:$N$100)</f>
        <v>0</v>
      </c>
      <c r="Q25" s="22">
        <f>SUMIF('4. Pathway Persistence'!$A$3:$A$100,Q$1,'4. Pathway Persistence'!$N$3:$N$100)</f>
        <v>0</v>
      </c>
      <c r="R25" s="22">
        <f>SUMIF('4. Pathway Persistence'!$A$3:$A$100,R$1,'4. Pathway Persistence'!$N$3:$N$100)</f>
        <v>0</v>
      </c>
      <c r="S25" s="22">
        <f>SUMIF('4. Pathway Persistence'!$A$3:$A$100,S$1,'4. Pathway Persistence'!$N$3:$N$100)</f>
        <v>0</v>
      </c>
      <c r="T25" s="22">
        <f>SUMIF('4. Pathway Persistence'!$A$3:$A$100,T$1,'4. Pathway Persistence'!$N$3:$N$100)</f>
        <v>0</v>
      </c>
      <c r="U25" s="22">
        <f>SUMIF('4. Pathway Persistence'!$A$3:$A$100,U$1,'4. Pathway Persistence'!$N$3:$N$100)</f>
        <v>0</v>
      </c>
      <c r="V25" s="22">
        <f>SUMIF('4. Pathway Persistence'!$A$3:$A$100,V$1,'4. Pathway Persistence'!$N$3:$N$100)</f>
        <v>0</v>
      </c>
      <c r="W25" s="22">
        <f>SUMIF('4. Pathway Persistence'!$A$3:$A$100,W$1,'4. Pathway Persistence'!$N$3:$N$100)</f>
        <v>0</v>
      </c>
      <c r="X25" s="22">
        <f>SUMIF('4. Pathway Persistence'!$A$3:$A$100,X$1,'4. Pathway Persistence'!$N$3:$N$100)</f>
        <v>0</v>
      </c>
      <c r="Y25" s="22">
        <f>SUMIF('4. Pathway Persistence'!$A$3:$A$100,Y$1,'4. Pathway Persistence'!$N$3:$N$100)</f>
        <v>0</v>
      </c>
      <c r="Z25" s="22">
        <f>SUMIF('4. Pathway Persistence'!$A$3:$A$100,Z$1,'4. Pathway Persistence'!$N$3:$N$100)</f>
        <v>0</v>
      </c>
      <c r="AA25" s="22">
        <f>SUMIF('4. Pathway Persistence'!$A$3:$A$100,AA$1,'4. Pathway Persistence'!$N$3:$N$100)</f>
        <v>0</v>
      </c>
      <c r="AB25" s="22">
        <f>SUMIF('4. Pathway Persistence'!$A$3:$A$100,AB$1,'4. Pathway Persistence'!$N$3:$N$100)</f>
        <v>0</v>
      </c>
      <c r="AC25" s="22">
        <f>SUMIF('4. Pathway Persistence'!$A$3:$A$100,AC$1,'4. Pathway Persistence'!$N$3:$N$100)</f>
        <v>0</v>
      </c>
      <c r="AD25" s="22">
        <f>SUMIF('4. Pathway Persistence'!$A$3:$A$100,AD$1,'4. Pathway Persistence'!$N$3:$N$100)</f>
        <v>0</v>
      </c>
      <c r="AE25" s="22">
        <f>SUMIF('4. Pathway Persistence'!$A$3:$A$100,AE$1,'4. Pathway Persistence'!$N$3:$N$100)</f>
        <v>0</v>
      </c>
      <c r="AF25" s="22">
        <f>SUMIF('4. Pathway Persistence'!$A$3:$A$100,AF$1,'4. Pathway Persistence'!$N$3:$N$100)</f>
        <v>0</v>
      </c>
      <c r="AG25" s="22">
        <f>SUMIF('4. Pathway Persistence'!$A$3:$A$100,AG$1,'4. Pathway Persistence'!$N$3:$N$100)</f>
        <v>0</v>
      </c>
      <c r="AH25" s="22">
        <f>SUMIF('4. Pathway Persistence'!$A$3:$A$100,AH$1,'4. Pathway Persistence'!$N$3:$N$100)</f>
        <v>0</v>
      </c>
      <c r="AI25" s="22">
        <f>SUMIF('4. Pathway Persistence'!$A$3:$A$100,AI$1,'4. Pathway Persistence'!$N$3:$N$100)</f>
        <v>0</v>
      </c>
      <c r="AJ25" s="22">
        <f>SUMIF('4. Pathway Persistence'!$A$3:$A$100,AJ$1,'4. Pathway Persistence'!$N$3:$N$100)</f>
        <v>0</v>
      </c>
      <c r="AK25" s="22">
        <f>SUMIF('4. Pathway Persistence'!$A$3:$A$100,AK$1,'4. Pathway Persistence'!$N$3:$N$100)</f>
        <v>0</v>
      </c>
      <c r="AL25" s="22">
        <f>SUMIF('4. Pathway Persistence'!$A$3:$A$100,AL$1,'4. Pathway Persistence'!$N$3:$N$100)</f>
        <v>0</v>
      </c>
      <c r="AM25" s="22">
        <f>SUMIF('4. Pathway Persistence'!$A$3:$A$100,AM$1,'4. Pathway Persistence'!$N$3:$N$100)</f>
        <v>0</v>
      </c>
      <c r="AN25" s="22">
        <f>SUMIF('4. Pathway Persistence'!$A$3:$A$100,AN$1,'4. Pathway Persistence'!$N$3:$N$100)</f>
        <v>0</v>
      </c>
      <c r="AO25" s="22">
        <f>SUMIF('4. Pathway Persistence'!$A$3:$A$100,AO$1,'4. Pathway Persistence'!$N$3:$N$100)</f>
        <v>0</v>
      </c>
      <c r="AP25" s="22">
        <f>SUMIF('4. Pathway Persistence'!$A$3:$A$100,AP$1,'4. Pathway Persistence'!$N$3:$N$100)</f>
        <v>0</v>
      </c>
      <c r="AQ25" s="22">
        <f>SUMIF('4. Pathway Persistence'!$A$3:$A$100,AQ$1,'4. Pathway Persistence'!$N$3:$N$100)</f>
        <v>0</v>
      </c>
    </row>
    <row r="26" spans="1:43" s="8" customFormat="1" ht="15.75" thickBot="1" x14ac:dyDescent="0.3">
      <c r="A26" s="181"/>
      <c r="B26" s="11" t="s">
        <v>80</v>
      </c>
      <c r="C26" s="21">
        <f>SUM('4. Pathway Persistence'!O$3:O$100)</f>
        <v>0</v>
      </c>
      <c r="D26" s="22">
        <f>SUMIF('4. Pathway Persistence'!$A$3:$A$100,D$1,'4. Pathway Persistence'!$O$3:$O$100)</f>
        <v>0</v>
      </c>
      <c r="E26" s="22">
        <f>SUMIF('4. Pathway Persistence'!$A$3:$A$100,E$1,'4. Pathway Persistence'!$O$3:$O$100)</f>
        <v>0</v>
      </c>
      <c r="F26" s="22">
        <f>SUMIF('4. Pathway Persistence'!$A$3:$A$100,F$1,'4. Pathway Persistence'!$O$3:$O$100)</f>
        <v>0</v>
      </c>
      <c r="G26" s="22">
        <f>SUMIF('4. Pathway Persistence'!$A$3:$A$100,G$1,'4. Pathway Persistence'!$O$3:$O$100)</f>
        <v>0</v>
      </c>
      <c r="H26" s="22">
        <f>SUMIF('4. Pathway Persistence'!$A$3:$A$100,H$1,'4. Pathway Persistence'!$O$3:$O$100)</f>
        <v>0</v>
      </c>
      <c r="I26" s="22">
        <f>SUMIF('4. Pathway Persistence'!$A$3:$A$100,I$1,'4. Pathway Persistence'!$O$3:$O$100)</f>
        <v>0</v>
      </c>
      <c r="J26" s="22">
        <f>SUMIF('4. Pathway Persistence'!$A$3:$A$100,J$1,'4. Pathway Persistence'!$O$3:$O$100)</f>
        <v>0</v>
      </c>
      <c r="K26" s="22">
        <f>SUMIF('4. Pathway Persistence'!$A$3:$A$100,K$1,'4. Pathway Persistence'!$O$3:$O$100)</f>
        <v>0</v>
      </c>
      <c r="L26" s="22">
        <f>SUMIF('4. Pathway Persistence'!$A$3:$A$100,L$1,'4. Pathway Persistence'!$O$3:$O$100)</f>
        <v>0</v>
      </c>
      <c r="M26" s="22">
        <f>SUMIF('4. Pathway Persistence'!$A$3:$A$100,M$1,'4. Pathway Persistence'!$O$3:$O$100)</f>
        <v>0</v>
      </c>
      <c r="N26" s="22">
        <f>SUMIF('4. Pathway Persistence'!$A$3:$A$100,N$1,'4. Pathway Persistence'!$O$3:$O$100)</f>
        <v>0</v>
      </c>
      <c r="O26" s="22">
        <f>SUMIF('4. Pathway Persistence'!$A$3:$A$100,O$1,'4. Pathway Persistence'!$O$3:$O$100)</f>
        <v>0</v>
      </c>
      <c r="P26" s="22">
        <f>SUMIF('4. Pathway Persistence'!$A$3:$A$100,P$1,'4. Pathway Persistence'!$O$3:$O$100)</f>
        <v>0</v>
      </c>
      <c r="Q26" s="22">
        <f>SUMIF('4. Pathway Persistence'!$A$3:$A$100,Q$1,'4. Pathway Persistence'!$O$3:$O$100)</f>
        <v>0</v>
      </c>
      <c r="R26" s="22">
        <f>SUMIF('4. Pathway Persistence'!$A$3:$A$100,R$1,'4. Pathway Persistence'!$O$3:$O$100)</f>
        <v>0</v>
      </c>
      <c r="S26" s="22">
        <f>SUMIF('4. Pathway Persistence'!$A$3:$A$100,S$1,'4. Pathway Persistence'!$O$3:$O$100)</f>
        <v>0</v>
      </c>
      <c r="T26" s="22">
        <f>SUMIF('4. Pathway Persistence'!$A$3:$A$100,T$1,'4. Pathway Persistence'!$O$3:$O$100)</f>
        <v>0</v>
      </c>
      <c r="U26" s="22">
        <f>SUMIF('4. Pathway Persistence'!$A$3:$A$100,U$1,'4. Pathway Persistence'!$O$3:$O$100)</f>
        <v>0</v>
      </c>
      <c r="V26" s="22">
        <f>SUMIF('4. Pathway Persistence'!$A$3:$A$100,V$1,'4. Pathway Persistence'!$O$3:$O$100)</f>
        <v>0</v>
      </c>
      <c r="W26" s="22">
        <f>SUMIF('4. Pathway Persistence'!$A$3:$A$100,W$1,'4. Pathway Persistence'!$O$3:$O$100)</f>
        <v>0</v>
      </c>
      <c r="X26" s="22">
        <f>SUMIF('4. Pathway Persistence'!$A$3:$A$100,X$1,'4. Pathway Persistence'!$O$3:$O$100)</f>
        <v>0</v>
      </c>
      <c r="Y26" s="22">
        <f>SUMIF('4. Pathway Persistence'!$A$3:$A$100,Y$1,'4. Pathway Persistence'!$O$3:$O$100)</f>
        <v>0</v>
      </c>
      <c r="Z26" s="22">
        <f>SUMIF('4. Pathway Persistence'!$A$3:$A$100,Z$1,'4. Pathway Persistence'!$O$3:$O$100)</f>
        <v>0</v>
      </c>
      <c r="AA26" s="22">
        <f>SUMIF('4. Pathway Persistence'!$A$3:$A$100,AA$1,'4. Pathway Persistence'!$O$3:$O$100)</f>
        <v>0</v>
      </c>
      <c r="AB26" s="22">
        <f>SUMIF('4. Pathway Persistence'!$A$3:$A$100,AB$1,'4. Pathway Persistence'!$O$3:$O$100)</f>
        <v>0</v>
      </c>
      <c r="AC26" s="22">
        <f>SUMIF('4. Pathway Persistence'!$A$3:$A$100,AC$1,'4. Pathway Persistence'!$O$3:$O$100)</f>
        <v>0</v>
      </c>
      <c r="AD26" s="22">
        <f>SUMIF('4. Pathway Persistence'!$A$3:$A$100,AD$1,'4. Pathway Persistence'!$O$3:$O$100)</f>
        <v>0</v>
      </c>
      <c r="AE26" s="22">
        <f>SUMIF('4. Pathway Persistence'!$A$3:$A$100,AE$1,'4. Pathway Persistence'!$O$3:$O$100)</f>
        <v>0</v>
      </c>
      <c r="AF26" s="22">
        <f>SUMIF('4. Pathway Persistence'!$A$3:$A$100,AF$1,'4. Pathway Persistence'!$O$3:$O$100)</f>
        <v>0</v>
      </c>
      <c r="AG26" s="22">
        <f>SUMIF('4. Pathway Persistence'!$A$3:$A$100,AG$1,'4. Pathway Persistence'!$O$3:$O$100)</f>
        <v>0</v>
      </c>
      <c r="AH26" s="22">
        <f>SUMIF('4. Pathway Persistence'!$A$3:$A$100,AH$1,'4. Pathway Persistence'!$O$3:$O$100)</f>
        <v>0</v>
      </c>
      <c r="AI26" s="22">
        <f>SUMIF('4. Pathway Persistence'!$A$3:$A$100,AI$1,'4. Pathway Persistence'!$O$3:$O$100)</f>
        <v>0</v>
      </c>
      <c r="AJ26" s="22">
        <f>SUMIF('4. Pathway Persistence'!$A$3:$A$100,AJ$1,'4. Pathway Persistence'!$O$3:$O$100)</f>
        <v>0</v>
      </c>
      <c r="AK26" s="22">
        <f>SUMIF('4. Pathway Persistence'!$A$3:$A$100,AK$1,'4. Pathway Persistence'!$O$3:$O$100)</f>
        <v>0</v>
      </c>
      <c r="AL26" s="22">
        <f>SUMIF('4. Pathway Persistence'!$A$3:$A$100,AL$1,'4. Pathway Persistence'!$O$3:$O$100)</f>
        <v>0</v>
      </c>
      <c r="AM26" s="22">
        <f>SUMIF('4. Pathway Persistence'!$A$3:$A$100,AM$1,'4. Pathway Persistence'!$O$3:$O$100)</f>
        <v>0</v>
      </c>
      <c r="AN26" s="22">
        <f>SUMIF('4. Pathway Persistence'!$A$3:$A$100,AN$1,'4. Pathway Persistence'!$O$3:$O$100)</f>
        <v>0</v>
      </c>
      <c r="AO26" s="22">
        <f>SUMIF('4. Pathway Persistence'!$A$3:$A$100,AO$1,'4. Pathway Persistence'!$O$3:$O$100)</f>
        <v>0</v>
      </c>
      <c r="AP26" s="22">
        <f>SUMIF('4. Pathway Persistence'!$A$3:$A$100,AP$1,'4. Pathway Persistence'!$O$3:$O$100)</f>
        <v>0</v>
      </c>
      <c r="AQ26" s="22">
        <f>SUMIF('4. Pathway Persistence'!$A$3:$A$100,AQ$1,'4. Pathway Persistence'!$O$3:$O$100)</f>
        <v>0</v>
      </c>
    </row>
    <row r="27" spans="1:43" s="25" customFormat="1" ht="15.75" thickBot="1" x14ac:dyDescent="0.3">
      <c r="A27" s="182"/>
      <c r="B27" s="11" t="s">
        <v>76</v>
      </c>
      <c r="C27" s="23">
        <f>SUM('4. Pathway Persistence'!P$3:P$100)</f>
        <v>0</v>
      </c>
      <c r="D27" s="22">
        <f>SUMIF('4. Pathway Persistence'!$A$3:$A$100,D$1,'4. Pathway Persistence'!$P$3:$P$100)</f>
        <v>0</v>
      </c>
      <c r="E27" s="22">
        <f>SUMIF('4. Pathway Persistence'!$A$3:$A$100,E$1,'4. Pathway Persistence'!$P$3:$P$100)</f>
        <v>0</v>
      </c>
      <c r="F27" s="22">
        <f>SUMIF('4. Pathway Persistence'!$A$3:$A$100,F$1,'4. Pathway Persistence'!$P$3:$P$100)</f>
        <v>0</v>
      </c>
      <c r="G27" s="22">
        <f>SUMIF('4. Pathway Persistence'!$A$3:$A$100,G$1,'4. Pathway Persistence'!$P$3:$P$100)</f>
        <v>0</v>
      </c>
      <c r="H27" s="22">
        <f>SUMIF('4. Pathway Persistence'!$A$3:$A$100,H$1,'4. Pathway Persistence'!$P$3:$P$100)</f>
        <v>0</v>
      </c>
      <c r="I27" s="22">
        <f>SUMIF('4. Pathway Persistence'!$A$3:$A$100,I$1,'4. Pathway Persistence'!$P$3:$P$100)</f>
        <v>0</v>
      </c>
      <c r="J27" s="22">
        <f>SUMIF('4. Pathway Persistence'!$A$3:$A$100,J$1,'4. Pathway Persistence'!$P$3:$P$100)</f>
        <v>0</v>
      </c>
      <c r="K27" s="22">
        <f>SUMIF('4. Pathway Persistence'!$A$3:$A$100,K$1,'4. Pathway Persistence'!$P$3:$P$100)</f>
        <v>0</v>
      </c>
      <c r="L27" s="22">
        <f>SUMIF('4. Pathway Persistence'!$A$3:$A$100,L$1,'4. Pathway Persistence'!$P$3:$P$100)</f>
        <v>0</v>
      </c>
      <c r="M27" s="22">
        <f>SUMIF('4. Pathway Persistence'!$A$3:$A$100,M$1,'4. Pathway Persistence'!$P$3:$P$100)</f>
        <v>0</v>
      </c>
      <c r="N27" s="22">
        <f>SUMIF('4. Pathway Persistence'!$A$3:$A$100,N$1,'4. Pathway Persistence'!$P$3:$P$100)</f>
        <v>0</v>
      </c>
      <c r="O27" s="22">
        <f>SUMIF('4. Pathway Persistence'!$A$3:$A$100,O$1,'4. Pathway Persistence'!$P$3:$P$100)</f>
        <v>0</v>
      </c>
      <c r="P27" s="22">
        <f>SUMIF('4. Pathway Persistence'!$A$3:$A$100,P$1,'4. Pathway Persistence'!$P$3:$P$100)</f>
        <v>0</v>
      </c>
      <c r="Q27" s="22">
        <f>SUMIF('4. Pathway Persistence'!$A$3:$A$100,Q$1,'4. Pathway Persistence'!$P$3:$P$100)</f>
        <v>0</v>
      </c>
      <c r="R27" s="22">
        <f>SUMIF('4. Pathway Persistence'!$A$3:$A$100,R$1,'4. Pathway Persistence'!$P$3:$P$100)</f>
        <v>0</v>
      </c>
      <c r="S27" s="22">
        <f>SUMIF('4. Pathway Persistence'!$A$3:$A$100,S$1,'4. Pathway Persistence'!$P$3:$P$100)</f>
        <v>0</v>
      </c>
      <c r="T27" s="22">
        <f>SUMIF('4. Pathway Persistence'!$A$3:$A$100,T$1,'4. Pathway Persistence'!$P$3:$P$100)</f>
        <v>0</v>
      </c>
      <c r="U27" s="22">
        <f>SUMIF('4. Pathway Persistence'!$A$3:$A$100,U$1,'4. Pathway Persistence'!$P$3:$P$100)</f>
        <v>0</v>
      </c>
      <c r="V27" s="22">
        <f>SUMIF('4. Pathway Persistence'!$A$3:$A$100,V$1,'4. Pathway Persistence'!$P$3:$P$100)</f>
        <v>0</v>
      </c>
      <c r="W27" s="22">
        <f>SUMIF('4. Pathway Persistence'!$A$3:$A$100,W$1,'4. Pathway Persistence'!$P$3:$P$100)</f>
        <v>0</v>
      </c>
      <c r="X27" s="22">
        <f>SUMIF('4. Pathway Persistence'!$A$3:$A$100,X$1,'4. Pathway Persistence'!$P$3:$P$100)</f>
        <v>0</v>
      </c>
      <c r="Y27" s="22">
        <f>SUMIF('4. Pathway Persistence'!$A$3:$A$100,Y$1,'4. Pathway Persistence'!$P$3:$P$100)</f>
        <v>0</v>
      </c>
      <c r="Z27" s="22">
        <f>SUMIF('4. Pathway Persistence'!$A$3:$A$100,Z$1,'4. Pathway Persistence'!$P$3:$P$100)</f>
        <v>0</v>
      </c>
      <c r="AA27" s="22">
        <f>SUMIF('4. Pathway Persistence'!$A$3:$A$100,AA$1,'4. Pathway Persistence'!$P$3:$P$100)</f>
        <v>0</v>
      </c>
      <c r="AB27" s="22">
        <f>SUMIF('4. Pathway Persistence'!$A$3:$A$100,AB$1,'4. Pathway Persistence'!$P$3:$P$100)</f>
        <v>0</v>
      </c>
      <c r="AC27" s="22">
        <f>SUMIF('4. Pathway Persistence'!$A$3:$A$100,AC$1,'4. Pathway Persistence'!$P$3:$P$100)</f>
        <v>0</v>
      </c>
      <c r="AD27" s="22">
        <f>SUMIF('4. Pathway Persistence'!$A$3:$A$100,AD$1,'4. Pathway Persistence'!$P$3:$P$100)</f>
        <v>0</v>
      </c>
      <c r="AE27" s="22">
        <f>SUMIF('4. Pathway Persistence'!$A$3:$A$100,AE$1,'4. Pathway Persistence'!$P$3:$P$100)</f>
        <v>0</v>
      </c>
      <c r="AF27" s="22">
        <f>SUMIF('4. Pathway Persistence'!$A$3:$A$100,AF$1,'4. Pathway Persistence'!$P$3:$P$100)</f>
        <v>0</v>
      </c>
      <c r="AG27" s="22">
        <f>SUMIF('4. Pathway Persistence'!$A$3:$A$100,AG$1,'4. Pathway Persistence'!$P$3:$P$100)</f>
        <v>0</v>
      </c>
      <c r="AH27" s="22">
        <f>SUMIF('4. Pathway Persistence'!$A$3:$A$100,AH$1,'4. Pathway Persistence'!$P$3:$P$100)</f>
        <v>0</v>
      </c>
      <c r="AI27" s="22">
        <f>SUMIF('4. Pathway Persistence'!$A$3:$A$100,AI$1,'4. Pathway Persistence'!$P$3:$P$100)</f>
        <v>0</v>
      </c>
      <c r="AJ27" s="22">
        <f>SUMIF('4. Pathway Persistence'!$A$3:$A$100,AJ$1,'4. Pathway Persistence'!$P$3:$P$100)</f>
        <v>0</v>
      </c>
      <c r="AK27" s="22">
        <f>SUMIF('4. Pathway Persistence'!$A$3:$A$100,AK$1,'4. Pathway Persistence'!$P$3:$P$100)</f>
        <v>0</v>
      </c>
      <c r="AL27" s="22">
        <f>SUMIF('4. Pathway Persistence'!$A$3:$A$100,AL$1,'4. Pathway Persistence'!$P$3:$P$100)</f>
        <v>0</v>
      </c>
      <c r="AM27" s="22">
        <f>SUMIF('4. Pathway Persistence'!$A$3:$A$100,AM$1,'4. Pathway Persistence'!$P$3:$P$100)</f>
        <v>0</v>
      </c>
      <c r="AN27" s="22">
        <f>SUMIF('4. Pathway Persistence'!$A$3:$A$100,AN$1,'4. Pathway Persistence'!$P$3:$P$100)</f>
        <v>0</v>
      </c>
      <c r="AO27" s="22">
        <f>SUMIF('4. Pathway Persistence'!$A$3:$A$100,AO$1,'4. Pathway Persistence'!$P$3:$P$100)</f>
        <v>0</v>
      </c>
      <c r="AP27" s="22">
        <f>SUMIF('4. Pathway Persistence'!$A$3:$A$100,AP$1,'4. Pathway Persistence'!$P$3:$P$100)</f>
        <v>0</v>
      </c>
      <c r="AQ27" s="22">
        <f>SUMIF('4. Pathway Persistence'!$A$3:$A$100,AQ$1,'4. Pathway Persistence'!$P$3:$P$100)</f>
        <v>0</v>
      </c>
    </row>
    <row r="28" spans="1:43" s="27" customFormat="1" ht="15.75" thickBot="1" x14ac:dyDescent="0.3">
      <c r="A28" s="176" t="s">
        <v>90</v>
      </c>
      <c r="B28" s="11" t="s">
        <v>1</v>
      </c>
      <c r="C28" s="22">
        <f>SUM('5. Pathway Completion'!D$3:D$100)</f>
        <v>0</v>
      </c>
      <c r="D28" s="22">
        <f>SUMIF('5. Pathway Completion'!$A$3:$A$100,D1,'5. Pathway Completion'!$D$3:$D$100)</f>
        <v>0</v>
      </c>
      <c r="E28" s="22">
        <f>SUMIF('5. Pathway Completion'!$A$3:$A$100,E1,'5. Pathway Completion'!$D$3:$D$100)</f>
        <v>0</v>
      </c>
      <c r="F28" s="22">
        <f>SUMIF('5. Pathway Completion'!$A$3:$A$100,F1,'5. Pathway Completion'!$D$3:$D$100)</f>
        <v>0</v>
      </c>
      <c r="G28" s="22">
        <f>SUMIF('5. Pathway Completion'!$A$3:$A$100,G1,'5. Pathway Completion'!$D$3:$D$100)</f>
        <v>0</v>
      </c>
      <c r="H28" s="22">
        <f>SUMIF('5. Pathway Completion'!$A$3:$A$100,H1,'5. Pathway Completion'!$D$3:$D$100)</f>
        <v>0</v>
      </c>
      <c r="I28" s="22">
        <f>SUMIF('5. Pathway Completion'!$A$3:$A$100,I1,'5. Pathway Completion'!$D$3:$D$100)</f>
        <v>0</v>
      </c>
      <c r="J28" s="22">
        <f>SUMIF('5. Pathway Completion'!$A$3:$A$100,J1,'5. Pathway Completion'!$D$3:$D$100)</f>
        <v>0</v>
      </c>
      <c r="K28" s="22">
        <f>SUMIF('5. Pathway Completion'!$A$3:$A$100,K1,'5. Pathway Completion'!$D$3:$D$100)</f>
        <v>0</v>
      </c>
      <c r="L28" s="22">
        <f>SUMIF('5. Pathway Completion'!$A$3:$A$100,L1,'5. Pathway Completion'!$D$3:$D$100)</f>
        <v>0</v>
      </c>
      <c r="M28" s="22">
        <f>SUMIF('5. Pathway Completion'!$A$3:$A$100,M1,'5. Pathway Completion'!$D$3:$D$100)</f>
        <v>0</v>
      </c>
      <c r="N28" s="22">
        <f>SUMIF('5. Pathway Completion'!$A$3:$A$100,N1,'5. Pathway Completion'!$D$3:$D$100)</f>
        <v>0</v>
      </c>
      <c r="O28" s="22">
        <f>SUMIF('5. Pathway Completion'!$A$3:$A$100,O1,'5. Pathway Completion'!$D$3:$D$100)</f>
        <v>0</v>
      </c>
      <c r="P28" s="22">
        <f>SUMIF('5. Pathway Completion'!$A$3:$A$100,P1,'5. Pathway Completion'!$D$3:$D$100)</f>
        <v>0</v>
      </c>
      <c r="Q28" s="22">
        <f>SUMIF('5. Pathway Completion'!$A$3:$A$100,Q1,'5. Pathway Completion'!$D$3:$D$100)</f>
        <v>0</v>
      </c>
      <c r="R28" s="22">
        <f>SUMIF('5. Pathway Completion'!$A$3:$A$100,R1,'5. Pathway Completion'!$D$3:$D$100)</f>
        <v>0</v>
      </c>
      <c r="S28" s="22">
        <f>SUMIF('5. Pathway Completion'!$A$3:$A$100,S1,'5. Pathway Completion'!$D$3:$D$100)</f>
        <v>0</v>
      </c>
      <c r="T28" s="22">
        <f>SUMIF('5. Pathway Completion'!$A$3:$A$100,T1,'5. Pathway Completion'!$D$3:$D$100)</f>
        <v>0</v>
      </c>
      <c r="U28" s="22">
        <f>SUMIF('5. Pathway Completion'!$A$3:$A$100,U1,'5. Pathway Completion'!$D$3:$D$100)</f>
        <v>0</v>
      </c>
      <c r="V28" s="22">
        <f>SUMIF('5. Pathway Completion'!$A$3:$A$100,V1,'5. Pathway Completion'!$D$3:$D$100)</f>
        <v>0</v>
      </c>
      <c r="W28" s="22">
        <f>SUMIF('5. Pathway Completion'!$A$3:$A$100,W1,'5. Pathway Completion'!$D$3:$D$100)</f>
        <v>0</v>
      </c>
      <c r="X28" s="22">
        <f>SUMIF('5. Pathway Completion'!$A$3:$A$100,X1,'5. Pathway Completion'!$D$3:$D$100)</f>
        <v>0</v>
      </c>
      <c r="Y28" s="22">
        <f>SUMIF('5. Pathway Completion'!$A$3:$A$100,Y1,'5. Pathway Completion'!$D$3:$D$100)</f>
        <v>0</v>
      </c>
      <c r="Z28" s="22">
        <f>SUMIF('5. Pathway Completion'!$A$3:$A$100,Z1,'5. Pathway Completion'!$D$3:$D$100)</f>
        <v>0</v>
      </c>
      <c r="AA28" s="22">
        <f>SUMIF('5. Pathway Completion'!$A$3:$A$100,AA1,'5. Pathway Completion'!$D$3:$D$100)</f>
        <v>0</v>
      </c>
      <c r="AB28" s="22">
        <f>SUMIF('5. Pathway Completion'!$A$3:$A$100,AB1,'5. Pathway Completion'!$D$3:$D$100)</f>
        <v>0</v>
      </c>
      <c r="AC28" s="22">
        <f>SUMIF('5. Pathway Completion'!$A$3:$A$100,AC1,'5. Pathway Completion'!$D$3:$D$100)</f>
        <v>0</v>
      </c>
      <c r="AD28" s="22">
        <f>SUMIF('5. Pathway Completion'!$A$3:$A$100,AD1,'5. Pathway Completion'!$D$3:$D$100)</f>
        <v>0</v>
      </c>
      <c r="AE28" s="22">
        <f>SUMIF('5. Pathway Completion'!$A$3:$A$100,AE1,'5. Pathway Completion'!$D$3:$D$100)</f>
        <v>0</v>
      </c>
      <c r="AF28" s="22">
        <f>SUMIF('5. Pathway Completion'!$A$3:$A$100,AF1,'5. Pathway Completion'!$D$3:$D$100)</f>
        <v>0</v>
      </c>
      <c r="AG28" s="22">
        <f>SUMIF('5. Pathway Completion'!$A$3:$A$100,AG1,'5. Pathway Completion'!$D$3:$D$100)</f>
        <v>0</v>
      </c>
      <c r="AH28" s="22">
        <f>SUMIF('5. Pathway Completion'!$A$3:$A$100,AH1,'5. Pathway Completion'!$D$3:$D$100)</f>
        <v>0</v>
      </c>
      <c r="AI28" s="22">
        <f>SUMIF('5. Pathway Completion'!$A$3:$A$100,AI1,'5. Pathway Completion'!$D$3:$D$100)</f>
        <v>0</v>
      </c>
      <c r="AJ28" s="22">
        <f>SUMIF('5. Pathway Completion'!$A$3:$A$100,AJ1,'5. Pathway Completion'!$D$3:$D$100)</f>
        <v>0</v>
      </c>
      <c r="AK28" s="22">
        <f>SUMIF('5. Pathway Completion'!$A$3:$A$100,AK1,'5. Pathway Completion'!$D$3:$D$100)</f>
        <v>0</v>
      </c>
      <c r="AL28" s="22">
        <f>SUMIF('5. Pathway Completion'!$A$3:$A$100,AL1,'5. Pathway Completion'!$D$3:$D$100)</f>
        <v>0</v>
      </c>
      <c r="AM28" s="22">
        <f>SUMIF('5. Pathway Completion'!$A$3:$A$100,AM1,'5. Pathway Completion'!$D$3:$D$100)</f>
        <v>0</v>
      </c>
      <c r="AN28" s="22">
        <f>SUMIF('5. Pathway Completion'!$A$3:$A$100,AN1,'5. Pathway Completion'!$D$3:$D$100)</f>
        <v>0</v>
      </c>
      <c r="AO28" s="22">
        <f>SUMIF('5. Pathway Completion'!$A$3:$A$100,AO1,'5. Pathway Completion'!$D$3:$D$100)</f>
        <v>0</v>
      </c>
      <c r="AP28" s="22">
        <f>SUMIF('5. Pathway Completion'!$A$3:$A$100,AP1,'5. Pathway Completion'!$D$3:$D$100)</f>
        <v>0</v>
      </c>
      <c r="AQ28" s="22">
        <f>SUMIF('5. Pathway Completion'!$A$3:$A$100,AQ1,'5. Pathway Completion'!$D$3:$D$100)</f>
        <v>0</v>
      </c>
    </row>
    <row r="29" spans="1:43" s="21" customFormat="1" ht="15.75" thickBot="1" x14ac:dyDescent="0.3">
      <c r="A29" s="177"/>
      <c r="B29" s="11" t="s">
        <v>2</v>
      </c>
      <c r="C29" s="21">
        <f>SUM('5. Pathway Completion'!E$3:E$100)</f>
        <v>0</v>
      </c>
      <c r="D29" s="22">
        <f>SUMIF('5. Pathway Completion'!$A$3:$A$100,D$1,'5. Pathway Completion'!$E$3:$E$100)</f>
        <v>0</v>
      </c>
      <c r="E29" s="22">
        <f>SUMIF('5. Pathway Completion'!$A$3:$A$100,E1,'5. Pathway Completion'!$E$3:$E$100)</f>
        <v>0</v>
      </c>
      <c r="F29" s="22">
        <f>SUMIF('5. Pathway Completion'!$A$3:$A$100,F1,'5. Pathway Completion'!$E$3:$E$100)</f>
        <v>0</v>
      </c>
      <c r="G29" s="22">
        <f>SUMIF('5. Pathway Completion'!$A$3:$A$100,G1,'5. Pathway Completion'!$E$3:$E$100)</f>
        <v>0</v>
      </c>
      <c r="H29" s="22">
        <f>SUMIF('5. Pathway Completion'!$A$3:$A$100,H1,'5. Pathway Completion'!$E$3:$E$100)</f>
        <v>0</v>
      </c>
      <c r="I29" s="22">
        <f>SUMIF('5. Pathway Completion'!$A$3:$A$100,I1,'5. Pathway Completion'!$E$3:$E$100)</f>
        <v>0</v>
      </c>
      <c r="J29" s="22">
        <f>SUMIF('5. Pathway Completion'!$A$3:$A$100,J1,'5. Pathway Completion'!$E$3:$E$100)</f>
        <v>0</v>
      </c>
      <c r="K29" s="22">
        <f>SUMIF('5. Pathway Completion'!$A$3:$A$100,K1,'5. Pathway Completion'!$E$3:$E$100)</f>
        <v>0</v>
      </c>
      <c r="L29" s="22">
        <f>SUMIF('5. Pathway Completion'!$A$3:$A$100,L1,'5. Pathway Completion'!$E$3:$E$100)</f>
        <v>0</v>
      </c>
      <c r="M29" s="22">
        <f>SUMIF('5. Pathway Completion'!$A$3:$A$100,M1,'5. Pathway Completion'!$E$3:$E$100)</f>
        <v>0</v>
      </c>
      <c r="N29" s="22">
        <f>SUMIF('5. Pathway Completion'!$A$3:$A$100,N1,'5. Pathway Completion'!$E$3:$E$100)</f>
        <v>0</v>
      </c>
      <c r="O29" s="22">
        <f>SUMIF('5. Pathway Completion'!$A$3:$A$100,O1,'5. Pathway Completion'!$E$3:$E$100)</f>
        <v>0</v>
      </c>
      <c r="P29" s="22">
        <f>SUMIF('5. Pathway Completion'!$A$3:$A$100,P1,'5. Pathway Completion'!$E$3:$E$100)</f>
        <v>0</v>
      </c>
      <c r="Q29" s="22">
        <f>SUMIF('5. Pathway Completion'!$A$3:$A$100,Q1,'5. Pathway Completion'!$E$3:$E$100)</f>
        <v>0</v>
      </c>
      <c r="R29" s="22">
        <f>SUMIF('5. Pathway Completion'!$A$3:$A$100,R1,'5. Pathway Completion'!$E$3:$E$100)</f>
        <v>0</v>
      </c>
      <c r="S29" s="22">
        <f>SUMIF('5. Pathway Completion'!$A$3:$A$100,S1,'5. Pathway Completion'!$E$3:$E$100)</f>
        <v>0</v>
      </c>
      <c r="T29" s="22">
        <f>SUMIF('5. Pathway Completion'!$A$3:$A$100,T1,'5. Pathway Completion'!$E$3:$E$100)</f>
        <v>0</v>
      </c>
      <c r="U29" s="22">
        <f>SUMIF('5. Pathway Completion'!$A$3:$A$100,U1,'5. Pathway Completion'!$E$3:$E$100)</f>
        <v>0</v>
      </c>
      <c r="V29" s="22">
        <f>SUMIF('5. Pathway Completion'!$A$3:$A$100,V1,'5. Pathway Completion'!$E$3:$E$100)</f>
        <v>0</v>
      </c>
      <c r="W29" s="22">
        <f>SUMIF('5. Pathway Completion'!$A$3:$A$100,W1,'5. Pathway Completion'!$E$3:$E$100)</f>
        <v>0</v>
      </c>
      <c r="X29" s="22">
        <f>SUMIF('5. Pathway Completion'!$A$3:$A$100,X1,'5. Pathway Completion'!$E$3:$E$100)</f>
        <v>0</v>
      </c>
      <c r="Y29" s="22">
        <f>SUMIF('5. Pathway Completion'!$A$3:$A$100,Y1,'5. Pathway Completion'!$E$3:$E$100)</f>
        <v>0</v>
      </c>
      <c r="Z29" s="22">
        <f>SUMIF('5. Pathway Completion'!$A$3:$A$100,Z1,'5. Pathway Completion'!$E$3:$E$100)</f>
        <v>0</v>
      </c>
      <c r="AA29" s="22">
        <f>SUMIF('5. Pathway Completion'!$A$3:$A$100,AA1,'5. Pathway Completion'!$E$3:$E$100)</f>
        <v>0</v>
      </c>
      <c r="AB29" s="22">
        <f>SUMIF('5. Pathway Completion'!$A$3:$A$100,AB1,'5. Pathway Completion'!$E$3:$E$100)</f>
        <v>0</v>
      </c>
      <c r="AC29" s="22">
        <f>SUMIF('5. Pathway Completion'!$A$3:$A$100,AC1,'5. Pathway Completion'!$E$3:$E$100)</f>
        <v>0</v>
      </c>
      <c r="AD29" s="22">
        <f>SUMIF('5. Pathway Completion'!$A$3:$A$100,AD1,'5. Pathway Completion'!$E$3:$E$100)</f>
        <v>0</v>
      </c>
      <c r="AE29" s="22">
        <f>SUMIF('5. Pathway Completion'!$A$3:$A$100,AE1,'5. Pathway Completion'!$E$3:$E$100)</f>
        <v>0</v>
      </c>
      <c r="AF29" s="22">
        <f>SUMIF('5. Pathway Completion'!$A$3:$A$100,AF1,'5. Pathway Completion'!$E$3:$E$100)</f>
        <v>0</v>
      </c>
      <c r="AG29" s="22">
        <f>SUMIF('5. Pathway Completion'!$A$3:$A$100,AG1,'5. Pathway Completion'!$E$3:$E$100)</f>
        <v>0</v>
      </c>
      <c r="AH29" s="22">
        <f>SUMIF('5. Pathway Completion'!$A$3:$A$100,AH1,'5. Pathway Completion'!$E$3:$E$100)</f>
        <v>0</v>
      </c>
      <c r="AI29" s="22">
        <f>SUMIF('5. Pathway Completion'!$A$3:$A$100,AI1,'5. Pathway Completion'!$E$3:$E$100)</f>
        <v>0</v>
      </c>
      <c r="AJ29" s="22">
        <f>SUMIF('5. Pathway Completion'!$A$3:$A$100,AJ1,'5. Pathway Completion'!$E$3:$E$100)</f>
        <v>0</v>
      </c>
      <c r="AK29" s="22">
        <f>SUMIF('5. Pathway Completion'!$A$3:$A$100,AK1,'5. Pathway Completion'!$E$3:$E$100)</f>
        <v>0</v>
      </c>
      <c r="AL29" s="22">
        <f>SUMIF('5. Pathway Completion'!$A$3:$A$100,AL1,'5. Pathway Completion'!$E$3:$E$100)</f>
        <v>0</v>
      </c>
      <c r="AM29" s="22">
        <f>SUMIF('5. Pathway Completion'!$A$3:$A$100,AM1,'5. Pathway Completion'!$E$3:$E$100)</f>
        <v>0</v>
      </c>
      <c r="AN29" s="22">
        <f>SUMIF('5. Pathway Completion'!$A$3:$A$100,AN1,'5. Pathway Completion'!$E$3:$E$100)</f>
        <v>0</v>
      </c>
      <c r="AO29" s="22">
        <f>SUMIF('5. Pathway Completion'!$A$3:$A$100,AO1,'5. Pathway Completion'!$E$3:$E$100)</f>
        <v>0</v>
      </c>
      <c r="AP29" s="22">
        <f>SUMIF('5. Pathway Completion'!$A$3:$A$100,AP1,'5. Pathway Completion'!$E$3:$E$100)</f>
        <v>0</v>
      </c>
      <c r="AQ29" s="22">
        <f>SUMIF('5. Pathway Completion'!$A$3:$A$100,AQ1,'5. Pathway Completion'!$E$3:$E$100)</f>
        <v>0</v>
      </c>
    </row>
    <row r="30" spans="1:43" s="21" customFormat="1" ht="15.75" thickBot="1" x14ac:dyDescent="0.3">
      <c r="A30" s="177"/>
      <c r="B30" s="11" t="s">
        <v>3</v>
      </c>
      <c r="C30" s="21">
        <f>SUM('5. Pathway Completion'!F$3:F$100)</f>
        <v>0</v>
      </c>
      <c r="D30" s="22">
        <f>SUMIF('5. Pathway Completion'!$A$3:$A$100,D$1,'5. Pathway Completion'!$F$3:$F$100)</f>
        <v>0</v>
      </c>
      <c r="E30" s="22">
        <f>SUMIF('5. Pathway Completion'!$A$3:$A$100,E$1,'5. Pathway Completion'!$F$3:$F$100)</f>
        <v>0</v>
      </c>
      <c r="F30" s="22">
        <f>SUMIF('5. Pathway Completion'!$A$3:$A$100,F$1,'5. Pathway Completion'!$F$3:$F$100)</f>
        <v>0</v>
      </c>
      <c r="G30" s="22">
        <f>SUMIF('5. Pathway Completion'!$A$3:$A$100,G$1,'5. Pathway Completion'!$F$3:$F$100)</f>
        <v>0</v>
      </c>
      <c r="H30" s="22">
        <f>SUMIF('5. Pathway Completion'!$A$3:$A$100,H$1,'5. Pathway Completion'!$F$3:$F$100)</f>
        <v>0</v>
      </c>
      <c r="I30" s="22">
        <f>SUMIF('5. Pathway Completion'!$A$3:$A$100,I$1,'5. Pathway Completion'!$F$3:$F$100)</f>
        <v>0</v>
      </c>
      <c r="J30" s="22">
        <f>SUMIF('5. Pathway Completion'!$A$3:$A$100,J$1,'5. Pathway Completion'!$F$3:$F$100)</f>
        <v>0</v>
      </c>
      <c r="K30" s="22">
        <f>SUMIF('5. Pathway Completion'!$A$3:$A$100,K$1,'5. Pathway Completion'!$F$3:$F$100)</f>
        <v>0</v>
      </c>
      <c r="L30" s="22">
        <f>SUMIF('5. Pathway Completion'!$A$3:$A$100,L$1,'5. Pathway Completion'!$F$3:$F$100)</f>
        <v>0</v>
      </c>
      <c r="M30" s="22">
        <f>SUMIF('5. Pathway Completion'!$A$3:$A$100,M$1,'5. Pathway Completion'!$F$3:$F$100)</f>
        <v>0</v>
      </c>
      <c r="N30" s="22">
        <f>SUMIF('5. Pathway Completion'!$A$3:$A$100,N$1,'5. Pathway Completion'!$F$3:$F$100)</f>
        <v>0</v>
      </c>
      <c r="O30" s="22">
        <f>SUMIF('5. Pathway Completion'!$A$3:$A$100,O$1,'5. Pathway Completion'!$F$3:$F$100)</f>
        <v>0</v>
      </c>
      <c r="P30" s="22">
        <f>SUMIF('5. Pathway Completion'!$A$3:$A$100,P$1,'5. Pathway Completion'!$F$3:$F$100)</f>
        <v>0</v>
      </c>
      <c r="Q30" s="22">
        <f>SUMIF('5. Pathway Completion'!$A$3:$A$100,Q$1,'5. Pathway Completion'!$F$3:$F$100)</f>
        <v>0</v>
      </c>
      <c r="R30" s="22">
        <f>SUMIF('5. Pathway Completion'!$A$3:$A$100,R$1,'5. Pathway Completion'!$F$3:$F$100)</f>
        <v>0</v>
      </c>
      <c r="S30" s="22">
        <f>SUMIF('5. Pathway Completion'!$A$3:$A$100,S$1,'5. Pathway Completion'!$F$3:$F$100)</f>
        <v>0</v>
      </c>
      <c r="T30" s="22">
        <f>SUMIF('5. Pathway Completion'!$A$3:$A$100,T$1,'5. Pathway Completion'!$F$3:$F$100)</f>
        <v>0</v>
      </c>
      <c r="U30" s="22">
        <f>SUMIF('5. Pathway Completion'!$A$3:$A$100,U$1,'5. Pathway Completion'!$F$3:$F$100)</f>
        <v>0</v>
      </c>
      <c r="V30" s="22">
        <f>SUMIF('5. Pathway Completion'!$A$3:$A$100,V$1,'5. Pathway Completion'!$F$3:$F$100)</f>
        <v>0</v>
      </c>
      <c r="W30" s="22">
        <f>SUMIF('5. Pathway Completion'!$A$3:$A$100,W$1,'5. Pathway Completion'!$F$3:$F$100)</f>
        <v>0</v>
      </c>
      <c r="X30" s="22">
        <f>SUMIF('5. Pathway Completion'!$A$3:$A$100,X$1,'5. Pathway Completion'!$F$3:$F$100)</f>
        <v>0</v>
      </c>
      <c r="Y30" s="22">
        <f>SUMIF('5. Pathway Completion'!$A$3:$A$100,Y$1,'5. Pathway Completion'!$F$3:$F$100)</f>
        <v>0</v>
      </c>
      <c r="Z30" s="22">
        <f>SUMIF('5. Pathway Completion'!$A$3:$A$100,Z$1,'5. Pathway Completion'!$F$3:$F$100)</f>
        <v>0</v>
      </c>
      <c r="AA30" s="22">
        <f>SUMIF('5. Pathway Completion'!$A$3:$A$100,AA$1,'5. Pathway Completion'!$F$3:$F$100)</f>
        <v>0</v>
      </c>
      <c r="AB30" s="22">
        <f>SUMIF('5. Pathway Completion'!$A$3:$A$100,AB$1,'5. Pathway Completion'!$F$3:$F$100)</f>
        <v>0</v>
      </c>
      <c r="AC30" s="22">
        <f>SUMIF('5. Pathway Completion'!$A$3:$A$100,AC$1,'5. Pathway Completion'!$F$3:$F$100)</f>
        <v>0</v>
      </c>
      <c r="AD30" s="22">
        <f>SUMIF('5. Pathway Completion'!$A$3:$A$100,AD$1,'5. Pathway Completion'!$F$3:$F$100)</f>
        <v>0</v>
      </c>
      <c r="AE30" s="22">
        <f>SUMIF('5. Pathway Completion'!$A$3:$A$100,AE$1,'5. Pathway Completion'!$F$3:$F$100)</f>
        <v>0</v>
      </c>
      <c r="AF30" s="22">
        <f>SUMIF('5. Pathway Completion'!$A$3:$A$100,AF$1,'5. Pathway Completion'!$F$3:$F$100)</f>
        <v>0</v>
      </c>
      <c r="AG30" s="22">
        <f>SUMIF('5. Pathway Completion'!$A$3:$A$100,AG$1,'5. Pathway Completion'!$F$3:$F$100)</f>
        <v>0</v>
      </c>
      <c r="AH30" s="22">
        <f>SUMIF('5. Pathway Completion'!$A$3:$A$100,AH$1,'5. Pathway Completion'!$F$3:$F$100)</f>
        <v>0</v>
      </c>
      <c r="AI30" s="22">
        <f>SUMIF('5. Pathway Completion'!$A$3:$A$100,AI$1,'5. Pathway Completion'!$F$3:$F$100)</f>
        <v>0</v>
      </c>
      <c r="AJ30" s="22">
        <f>SUMIF('5. Pathway Completion'!$A$3:$A$100,AJ$1,'5. Pathway Completion'!$F$3:$F$100)</f>
        <v>0</v>
      </c>
      <c r="AK30" s="22">
        <f>SUMIF('5. Pathway Completion'!$A$3:$A$100,AK$1,'5. Pathway Completion'!$F$3:$F$100)</f>
        <v>0</v>
      </c>
      <c r="AL30" s="22">
        <f>SUMIF('5. Pathway Completion'!$A$3:$A$100,AL$1,'5. Pathway Completion'!$F$3:$F$100)</f>
        <v>0</v>
      </c>
      <c r="AM30" s="22">
        <f>SUMIF('5. Pathway Completion'!$A$3:$A$100,AM$1,'5. Pathway Completion'!$F$3:$F$100)</f>
        <v>0</v>
      </c>
      <c r="AN30" s="22">
        <f>SUMIF('5. Pathway Completion'!$A$3:$A$100,AN$1,'5. Pathway Completion'!$F$3:$F$100)</f>
        <v>0</v>
      </c>
      <c r="AO30" s="22">
        <f>SUMIF('5. Pathway Completion'!$A$3:$A$100,AO$1,'5. Pathway Completion'!$F$3:$F$100)</f>
        <v>0</v>
      </c>
      <c r="AP30" s="22">
        <f>SUMIF('5. Pathway Completion'!$A$3:$A$100,AP$1,'5. Pathway Completion'!$F$3:$F$100)</f>
        <v>0</v>
      </c>
      <c r="AQ30" s="22">
        <f>SUMIF('5. Pathway Completion'!$A$3:$A$100,AQ$1,'5. Pathway Completion'!$F$3:$F$100)</f>
        <v>0</v>
      </c>
    </row>
    <row r="31" spans="1:43" s="21" customFormat="1" ht="15.75" thickBot="1" x14ac:dyDescent="0.3">
      <c r="A31" s="177"/>
      <c r="B31" s="11" t="s">
        <v>4</v>
      </c>
      <c r="C31" s="21">
        <f>SUM('5. Pathway Completion'!G$3:G$100)</f>
        <v>0</v>
      </c>
      <c r="D31" s="22">
        <f>SUMIF('5. Pathway Completion'!$A$3:$A$100,D$1,'5. Pathway Completion'!$G$3:$G$100)</f>
        <v>0</v>
      </c>
      <c r="E31" s="22">
        <f>SUMIF('5. Pathway Completion'!$A$3:$A$100,E$1,'5. Pathway Completion'!$G$3:$G$100)</f>
        <v>0</v>
      </c>
      <c r="F31" s="22">
        <f>SUMIF('5. Pathway Completion'!$A$3:$A$100,F$1,'5. Pathway Completion'!$G$3:$G$100)</f>
        <v>0</v>
      </c>
      <c r="G31" s="22">
        <f>SUMIF('5. Pathway Completion'!$A$3:$A$100,G$1,'5. Pathway Completion'!$G$3:$G$100)</f>
        <v>0</v>
      </c>
      <c r="H31" s="22">
        <f>SUMIF('5. Pathway Completion'!$A$3:$A$100,H$1,'5. Pathway Completion'!$G$3:$G$100)</f>
        <v>0</v>
      </c>
      <c r="I31" s="22">
        <f>SUMIF('5. Pathway Completion'!$A$3:$A$100,I$1,'5. Pathway Completion'!$G$3:$G$100)</f>
        <v>0</v>
      </c>
      <c r="J31" s="22">
        <f>SUMIF('5. Pathway Completion'!$A$3:$A$100,J$1,'5. Pathway Completion'!$G$3:$G$100)</f>
        <v>0</v>
      </c>
      <c r="K31" s="22">
        <f>SUMIF('5. Pathway Completion'!$A$3:$A$100,K$1,'5. Pathway Completion'!$G$3:$G$100)</f>
        <v>0</v>
      </c>
      <c r="L31" s="22">
        <f>SUMIF('5. Pathway Completion'!$A$3:$A$100,L$1,'5. Pathway Completion'!$G$3:$G$100)</f>
        <v>0</v>
      </c>
      <c r="M31" s="22">
        <f>SUMIF('5. Pathway Completion'!$A$3:$A$100,M$1,'5. Pathway Completion'!$G$3:$G$100)</f>
        <v>0</v>
      </c>
      <c r="N31" s="22">
        <f>SUMIF('5. Pathway Completion'!$A$3:$A$100,N$1,'5. Pathway Completion'!$G$3:$G$100)</f>
        <v>0</v>
      </c>
      <c r="O31" s="22">
        <f>SUMIF('5. Pathway Completion'!$A$3:$A$100,O$1,'5. Pathway Completion'!$G$3:$G$100)</f>
        <v>0</v>
      </c>
      <c r="P31" s="22">
        <f>SUMIF('5. Pathway Completion'!$A$3:$A$100,P$1,'5. Pathway Completion'!$G$3:$G$100)</f>
        <v>0</v>
      </c>
      <c r="Q31" s="22">
        <f>SUMIF('5. Pathway Completion'!$A$3:$A$100,Q$1,'5. Pathway Completion'!$G$3:$G$100)</f>
        <v>0</v>
      </c>
      <c r="R31" s="22">
        <f>SUMIF('5. Pathway Completion'!$A$3:$A$100,R$1,'5. Pathway Completion'!$G$3:$G$100)</f>
        <v>0</v>
      </c>
      <c r="S31" s="22">
        <f>SUMIF('5. Pathway Completion'!$A$3:$A$100,S$1,'5. Pathway Completion'!$G$3:$G$100)</f>
        <v>0</v>
      </c>
      <c r="T31" s="22">
        <f>SUMIF('5. Pathway Completion'!$A$3:$A$100,T$1,'5. Pathway Completion'!$G$3:$G$100)</f>
        <v>0</v>
      </c>
      <c r="U31" s="22">
        <f>SUMIF('5. Pathway Completion'!$A$3:$A$100,U$1,'5. Pathway Completion'!$G$3:$G$100)</f>
        <v>0</v>
      </c>
      <c r="V31" s="22">
        <f>SUMIF('5. Pathway Completion'!$A$3:$A$100,V$1,'5. Pathway Completion'!$G$3:$G$100)</f>
        <v>0</v>
      </c>
      <c r="W31" s="22">
        <f>SUMIF('5. Pathway Completion'!$A$3:$A$100,W$1,'5. Pathway Completion'!$G$3:$G$100)</f>
        <v>0</v>
      </c>
      <c r="X31" s="22">
        <f>SUMIF('5. Pathway Completion'!$A$3:$A$100,X$1,'5. Pathway Completion'!$G$3:$G$100)</f>
        <v>0</v>
      </c>
      <c r="Y31" s="22">
        <f>SUMIF('5. Pathway Completion'!$A$3:$A$100,Y$1,'5. Pathway Completion'!$G$3:$G$100)</f>
        <v>0</v>
      </c>
      <c r="Z31" s="22">
        <f>SUMIF('5. Pathway Completion'!$A$3:$A$100,Z$1,'5. Pathway Completion'!$G$3:$G$100)</f>
        <v>0</v>
      </c>
      <c r="AA31" s="22">
        <f>SUMIF('5. Pathway Completion'!$A$3:$A$100,AA$1,'5. Pathway Completion'!$G$3:$G$100)</f>
        <v>0</v>
      </c>
      <c r="AB31" s="22">
        <f>SUMIF('5. Pathway Completion'!$A$3:$A$100,AB$1,'5. Pathway Completion'!$G$3:$G$100)</f>
        <v>0</v>
      </c>
      <c r="AC31" s="22">
        <f>SUMIF('5. Pathway Completion'!$A$3:$A$100,AC$1,'5. Pathway Completion'!$G$3:$G$100)</f>
        <v>0</v>
      </c>
      <c r="AD31" s="22">
        <f>SUMIF('5. Pathway Completion'!$A$3:$A$100,AD$1,'5. Pathway Completion'!$G$3:$G$100)</f>
        <v>0</v>
      </c>
      <c r="AE31" s="22">
        <f>SUMIF('5. Pathway Completion'!$A$3:$A$100,AE$1,'5. Pathway Completion'!$G$3:$G$100)</f>
        <v>0</v>
      </c>
      <c r="AF31" s="22">
        <f>SUMIF('5. Pathway Completion'!$A$3:$A$100,AF$1,'5. Pathway Completion'!$G$3:$G$100)</f>
        <v>0</v>
      </c>
      <c r="AG31" s="22">
        <f>SUMIF('5. Pathway Completion'!$A$3:$A$100,AG$1,'5. Pathway Completion'!$G$3:$G$100)</f>
        <v>0</v>
      </c>
      <c r="AH31" s="22">
        <f>SUMIF('5. Pathway Completion'!$A$3:$A$100,AH$1,'5. Pathway Completion'!$G$3:$G$100)</f>
        <v>0</v>
      </c>
      <c r="AI31" s="22">
        <f>SUMIF('5. Pathway Completion'!$A$3:$A$100,AI$1,'5. Pathway Completion'!$G$3:$G$100)</f>
        <v>0</v>
      </c>
      <c r="AJ31" s="22">
        <f>SUMIF('5. Pathway Completion'!$A$3:$A$100,AJ$1,'5. Pathway Completion'!$G$3:$G$100)</f>
        <v>0</v>
      </c>
      <c r="AK31" s="22">
        <f>SUMIF('5. Pathway Completion'!$A$3:$A$100,AK$1,'5. Pathway Completion'!$G$3:$G$100)</f>
        <v>0</v>
      </c>
      <c r="AL31" s="22">
        <f>SUMIF('5. Pathway Completion'!$A$3:$A$100,AL$1,'5. Pathway Completion'!$G$3:$G$100)</f>
        <v>0</v>
      </c>
      <c r="AM31" s="22">
        <f>SUMIF('5. Pathway Completion'!$A$3:$A$100,AM$1,'5. Pathway Completion'!$G$3:$G$100)</f>
        <v>0</v>
      </c>
      <c r="AN31" s="22">
        <f>SUMIF('5. Pathway Completion'!$A$3:$A$100,AN$1,'5. Pathway Completion'!$G$3:$G$100)</f>
        <v>0</v>
      </c>
      <c r="AO31" s="22">
        <f>SUMIF('5. Pathway Completion'!$A$3:$A$100,AO$1,'5. Pathway Completion'!$G$3:$G$100)</f>
        <v>0</v>
      </c>
      <c r="AP31" s="22">
        <f>SUMIF('5. Pathway Completion'!$A$3:$A$100,AP$1,'5. Pathway Completion'!$G$3:$G$100)</f>
        <v>0</v>
      </c>
      <c r="AQ31" s="22">
        <f>SUMIF('5. Pathway Completion'!$A$3:$A$100,AQ$1,'5. Pathway Completion'!$G$3:$G$100)</f>
        <v>0</v>
      </c>
    </row>
    <row r="32" spans="1:43" s="21" customFormat="1" ht="15.75" thickBot="1" x14ac:dyDescent="0.3">
      <c r="A32" s="177"/>
      <c r="B32" s="11" t="s">
        <v>78</v>
      </c>
      <c r="C32" s="21">
        <f>SUM('5. Pathway Completion'!H$3:H$100)</f>
        <v>0</v>
      </c>
      <c r="D32" s="22">
        <f>SUMIF('5. Pathway Completion'!$A$3:$A$100,D$1,'5. Pathway Completion'!$H$3:$H$100)</f>
        <v>0</v>
      </c>
      <c r="E32" s="22">
        <f>SUMIF('5. Pathway Completion'!$A$3:$A$100,E$1,'5. Pathway Completion'!$H$3:$H$100)</f>
        <v>0</v>
      </c>
      <c r="F32" s="22">
        <f>SUMIF('5. Pathway Completion'!$A$3:$A$100,F$1,'5. Pathway Completion'!$H$3:$H$100)</f>
        <v>0</v>
      </c>
      <c r="G32" s="22">
        <f>SUMIF('5. Pathway Completion'!$A$3:$A$100,G$1,'5. Pathway Completion'!$H$3:$H$100)</f>
        <v>0</v>
      </c>
      <c r="H32" s="22">
        <f>SUMIF('5. Pathway Completion'!$A$3:$A$100,H$1,'5. Pathway Completion'!$H$3:$H$100)</f>
        <v>0</v>
      </c>
      <c r="I32" s="22">
        <f>SUMIF('5. Pathway Completion'!$A$3:$A$100,I$1,'5. Pathway Completion'!$H$3:$H$100)</f>
        <v>0</v>
      </c>
      <c r="J32" s="22">
        <f>SUMIF('5. Pathway Completion'!$A$3:$A$100,J$1,'5. Pathway Completion'!$H$3:$H$100)</f>
        <v>0</v>
      </c>
      <c r="K32" s="22">
        <f>SUMIF('5. Pathway Completion'!$A$3:$A$100,K$1,'5. Pathway Completion'!$H$3:$H$100)</f>
        <v>0</v>
      </c>
      <c r="L32" s="22">
        <f>SUMIF('5. Pathway Completion'!$A$3:$A$100,L$1,'5. Pathway Completion'!$H$3:$H$100)</f>
        <v>0</v>
      </c>
      <c r="M32" s="22">
        <f>SUMIF('5. Pathway Completion'!$A$3:$A$100,M$1,'5. Pathway Completion'!$H$3:$H$100)</f>
        <v>0</v>
      </c>
      <c r="N32" s="22">
        <f>SUMIF('5. Pathway Completion'!$A$3:$A$100,N$1,'5. Pathway Completion'!$H$3:$H$100)</f>
        <v>0</v>
      </c>
      <c r="O32" s="22">
        <f>SUMIF('5. Pathway Completion'!$A$3:$A$100,O$1,'5. Pathway Completion'!$H$3:$H$100)</f>
        <v>0</v>
      </c>
      <c r="P32" s="22">
        <f>SUMIF('5. Pathway Completion'!$A$3:$A$100,P$1,'5. Pathway Completion'!$H$3:$H$100)</f>
        <v>0</v>
      </c>
      <c r="Q32" s="22">
        <f>SUMIF('5. Pathway Completion'!$A$3:$A$100,Q$1,'5. Pathway Completion'!$H$3:$H$100)</f>
        <v>0</v>
      </c>
      <c r="R32" s="22">
        <f>SUMIF('5. Pathway Completion'!$A$3:$A$100,R$1,'5. Pathway Completion'!$H$3:$H$100)</f>
        <v>0</v>
      </c>
      <c r="S32" s="22">
        <f>SUMIF('5. Pathway Completion'!$A$3:$A$100,S$1,'5. Pathway Completion'!$H$3:$H$100)</f>
        <v>0</v>
      </c>
      <c r="T32" s="22">
        <f>SUMIF('5. Pathway Completion'!$A$3:$A$100,T$1,'5. Pathway Completion'!$H$3:$H$100)</f>
        <v>0</v>
      </c>
      <c r="U32" s="22">
        <f>SUMIF('5. Pathway Completion'!$A$3:$A$100,U$1,'5. Pathway Completion'!$H$3:$H$100)</f>
        <v>0</v>
      </c>
      <c r="V32" s="22">
        <f>SUMIF('5. Pathway Completion'!$A$3:$A$100,V$1,'5. Pathway Completion'!$H$3:$H$100)</f>
        <v>0</v>
      </c>
      <c r="W32" s="22">
        <f>SUMIF('5. Pathway Completion'!$A$3:$A$100,W$1,'5. Pathway Completion'!$H$3:$H$100)</f>
        <v>0</v>
      </c>
      <c r="X32" s="22">
        <f>SUMIF('5. Pathway Completion'!$A$3:$A$100,X$1,'5. Pathway Completion'!$H$3:$H$100)</f>
        <v>0</v>
      </c>
      <c r="Y32" s="22">
        <f>SUMIF('5. Pathway Completion'!$A$3:$A$100,Y$1,'5. Pathway Completion'!$H$3:$H$100)</f>
        <v>0</v>
      </c>
      <c r="Z32" s="22">
        <f>SUMIF('5. Pathway Completion'!$A$3:$A$100,Z$1,'5. Pathway Completion'!$H$3:$H$100)</f>
        <v>0</v>
      </c>
      <c r="AA32" s="22">
        <f>SUMIF('5. Pathway Completion'!$A$3:$A$100,AA$1,'5. Pathway Completion'!$H$3:$H$100)</f>
        <v>0</v>
      </c>
      <c r="AB32" s="22">
        <f>SUMIF('5. Pathway Completion'!$A$3:$A$100,AB$1,'5. Pathway Completion'!$H$3:$H$100)</f>
        <v>0</v>
      </c>
      <c r="AC32" s="22">
        <f>SUMIF('5. Pathway Completion'!$A$3:$A$100,AC$1,'5. Pathway Completion'!$H$3:$H$100)</f>
        <v>0</v>
      </c>
      <c r="AD32" s="22">
        <f>SUMIF('5. Pathway Completion'!$A$3:$A$100,AD$1,'5. Pathway Completion'!$H$3:$H$100)</f>
        <v>0</v>
      </c>
      <c r="AE32" s="22">
        <f>SUMIF('5. Pathway Completion'!$A$3:$A$100,AE$1,'5. Pathway Completion'!$H$3:$H$100)</f>
        <v>0</v>
      </c>
      <c r="AF32" s="22">
        <f>SUMIF('5. Pathway Completion'!$A$3:$A$100,AF$1,'5. Pathway Completion'!$H$3:$H$100)</f>
        <v>0</v>
      </c>
      <c r="AG32" s="22">
        <f>SUMIF('5. Pathway Completion'!$A$3:$A$100,AG$1,'5. Pathway Completion'!$H$3:$H$100)</f>
        <v>0</v>
      </c>
      <c r="AH32" s="22">
        <f>SUMIF('5. Pathway Completion'!$A$3:$A$100,AH$1,'5. Pathway Completion'!$H$3:$H$100)</f>
        <v>0</v>
      </c>
      <c r="AI32" s="22">
        <f>SUMIF('5. Pathway Completion'!$A$3:$A$100,AI$1,'5. Pathway Completion'!$H$3:$H$100)</f>
        <v>0</v>
      </c>
      <c r="AJ32" s="22">
        <f>SUMIF('5. Pathway Completion'!$A$3:$A$100,AJ$1,'5. Pathway Completion'!$H$3:$H$100)</f>
        <v>0</v>
      </c>
      <c r="AK32" s="22">
        <f>SUMIF('5. Pathway Completion'!$A$3:$A$100,AK$1,'5. Pathway Completion'!$H$3:$H$100)</f>
        <v>0</v>
      </c>
      <c r="AL32" s="22">
        <f>SUMIF('5. Pathway Completion'!$A$3:$A$100,AL$1,'5. Pathway Completion'!$H$3:$H$100)</f>
        <v>0</v>
      </c>
      <c r="AM32" s="22">
        <f>SUMIF('5. Pathway Completion'!$A$3:$A$100,AM$1,'5. Pathway Completion'!$H$3:$H$100)</f>
        <v>0</v>
      </c>
      <c r="AN32" s="22">
        <f>SUMIF('5. Pathway Completion'!$A$3:$A$100,AN$1,'5. Pathway Completion'!$H$3:$H$100)</f>
        <v>0</v>
      </c>
      <c r="AO32" s="22">
        <f>SUMIF('5. Pathway Completion'!$A$3:$A$100,AO$1,'5. Pathway Completion'!$H$3:$H$100)</f>
        <v>0</v>
      </c>
      <c r="AP32" s="22">
        <f>SUMIF('5. Pathway Completion'!$A$3:$A$100,AP$1,'5. Pathway Completion'!$H$3:$H$100)</f>
        <v>0</v>
      </c>
      <c r="AQ32" s="22">
        <f>SUMIF('5. Pathway Completion'!$A$3:$A$100,AQ$1,'5. Pathway Completion'!$H$3:$H$100)</f>
        <v>0</v>
      </c>
    </row>
    <row r="33" spans="1:43" s="21" customFormat="1" ht="15.75" thickBot="1" x14ac:dyDescent="0.3">
      <c r="A33" s="177"/>
      <c r="B33" s="11" t="s">
        <v>5</v>
      </c>
      <c r="C33" s="21">
        <f>SUM('5. Pathway Completion'!I$3:I$100)</f>
        <v>0</v>
      </c>
      <c r="D33" s="22">
        <f>SUMIF('5. Pathway Completion'!$A$3:$A$100,D$1,'5. Pathway Completion'!$I$3:$I$100)</f>
        <v>0</v>
      </c>
      <c r="E33" s="22">
        <f>SUMIF('5. Pathway Completion'!$A$3:$A$100,E$1,'5. Pathway Completion'!$I$3:$I$100)</f>
        <v>0</v>
      </c>
      <c r="F33" s="22">
        <f>SUMIF('5. Pathway Completion'!$A$3:$A$100,F$1,'5. Pathway Completion'!$I$3:$I$100)</f>
        <v>0</v>
      </c>
      <c r="G33" s="22">
        <f>SUMIF('5. Pathway Completion'!$A$3:$A$100,G$1,'5. Pathway Completion'!$I$3:$I$100)</f>
        <v>0</v>
      </c>
      <c r="H33" s="22">
        <f>SUMIF('5. Pathway Completion'!$A$3:$A$100,H$1,'5. Pathway Completion'!$I$3:$I$100)</f>
        <v>0</v>
      </c>
      <c r="I33" s="22">
        <f>SUMIF('5. Pathway Completion'!$A$3:$A$100,I$1,'5. Pathway Completion'!$I$3:$I$100)</f>
        <v>0</v>
      </c>
      <c r="J33" s="22">
        <f>SUMIF('5. Pathway Completion'!$A$3:$A$100,J$1,'5. Pathway Completion'!$I$3:$I$100)</f>
        <v>0</v>
      </c>
      <c r="K33" s="22">
        <f>SUMIF('5. Pathway Completion'!$A$3:$A$100,K$1,'5. Pathway Completion'!$I$3:$I$100)</f>
        <v>0</v>
      </c>
      <c r="L33" s="22">
        <f>SUMIF('5. Pathway Completion'!$A$3:$A$100,L$1,'5. Pathway Completion'!$I$3:$I$100)</f>
        <v>0</v>
      </c>
      <c r="M33" s="22">
        <f>SUMIF('5. Pathway Completion'!$A$3:$A$100,M$1,'5. Pathway Completion'!$I$3:$I$100)</f>
        <v>0</v>
      </c>
      <c r="N33" s="22">
        <f>SUMIF('5. Pathway Completion'!$A$3:$A$100,N$1,'5. Pathway Completion'!$I$3:$I$100)</f>
        <v>0</v>
      </c>
      <c r="O33" s="22">
        <f>SUMIF('5. Pathway Completion'!$A$3:$A$100,O$1,'5. Pathway Completion'!$I$3:$I$100)</f>
        <v>0</v>
      </c>
      <c r="P33" s="22">
        <f>SUMIF('5. Pathway Completion'!$A$3:$A$100,P$1,'5. Pathway Completion'!$I$3:$I$100)</f>
        <v>0</v>
      </c>
      <c r="Q33" s="22">
        <f>SUMIF('5. Pathway Completion'!$A$3:$A$100,Q$1,'5. Pathway Completion'!$I$3:$I$100)</f>
        <v>0</v>
      </c>
      <c r="R33" s="22">
        <f>SUMIF('5. Pathway Completion'!$A$3:$A$100,R$1,'5. Pathway Completion'!$I$3:$I$100)</f>
        <v>0</v>
      </c>
      <c r="S33" s="22">
        <f>SUMIF('5. Pathway Completion'!$A$3:$A$100,S$1,'5. Pathway Completion'!$I$3:$I$100)</f>
        <v>0</v>
      </c>
      <c r="T33" s="22">
        <f>SUMIF('5. Pathway Completion'!$A$3:$A$100,T$1,'5. Pathway Completion'!$I$3:$I$100)</f>
        <v>0</v>
      </c>
      <c r="U33" s="22">
        <f>SUMIF('5. Pathway Completion'!$A$3:$A$100,U$1,'5. Pathway Completion'!$I$3:$I$100)</f>
        <v>0</v>
      </c>
      <c r="V33" s="22">
        <f>SUMIF('5. Pathway Completion'!$A$3:$A$100,V$1,'5. Pathway Completion'!$I$3:$I$100)</f>
        <v>0</v>
      </c>
      <c r="W33" s="22">
        <f>SUMIF('5. Pathway Completion'!$A$3:$A$100,W$1,'5. Pathway Completion'!$I$3:$I$100)</f>
        <v>0</v>
      </c>
      <c r="X33" s="22">
        <f>SUMIF('5. Pathway Completion'!$A$3:$A$100,X$1,'5. Pathway Completion'!$I$3:$I$100)</f>
        <v>0</v>
      </c>
      <c r="Y33" s="22">
        <f>SUMIF('5. Pathway Completion'!$A$3:$A$100,Y$1,'5. Pathway Completion'!$I$3:$I$100)</f>
        <v>0</v>
      </c>
      <c r="Z33" s="22">
        <f>SUMIF('5. Pathway Completion'!$A$3:$A$100,Z$1,'5. Pathway Completion'!$I$3:$I$100)</f>
        <v>0</v>
      </c>
      <c r="AA33" s="22">
        <f>SUMIF('5. Pathway Completion'!$A$3:$A$100,AA$1,'5. Pathway Completion'!$I$3:$I$100)</f>
        <v>0</v>
      </c>
      <c r="AB33" s="22">
        <f>SUMIF('5. Pathway Completion'!$A$3:$A$100,AB$1,'5. Pathway Completion'!$I$3:$I$100)</f>
        <v>0</v>
      </c>
      <c r="AC33" s="22">
        <f>SUMIF('5. Pathway Completion'!$A$3:$A$100,AC$1,'5. Pathway Completion'!$I$3:$I$100)</f>
        <v>0</v>
      </c>
      <c r="AD33" s="22">
        <f>SUMIF('5. Pathway Completion'!$A$3:$A$100,AD$1,'5. Pathway Completion'!$I$3:$I$100)</f>
        <v>0</v>
      </c>
      <c r="AE33" s="22">
        <f>SUMIF('5. Pathway Completion'!$A$3:$A$100,AE$1,'5. Pathway Completion'!$I$3:$I$100)</f>
        <v>0</v>
      </c>
      <c r="AF33" s="22">
        <f>SUMIF('5. Pathway Completion'!$A$3:$A$100,AF$1,'5. Pathway Completion'!$I$3:$I$100)</f>
        <v>0</v>
      </c>
      <c r="AG33" s="22">
        <f>SUMIF('5. Pathway Completion'!$A$3:$A$100,AG$1,'5. Pathway Completion'!$I$3:$I$100)</f>
        <v>0</v>
      </c>
      <c r="AH33" s="22">
        <f>SUMIF('5. Pathway Completion'!$A$3:$A$100,AH$1,'5. Pathway Completion'!$I$3:$I$100)</f>
        <v>0</v>
      </c>
      <c r="AI33" s="22">
        <f>SUMIF('5. Pathway Completion'!$A$3:$A$100,AI$1,'5. Pathway Completion'!$I$3:$I$100)</f>
        <v>0</v>
      </c>
      <c r="AJ33" s="22">
        <f>SUMIF('5. Pathway Completion'!$A$3:$A$100,AJ$1,'5. Pathway Completion'!$I$3:$I$100)</f>
        <v>0</v>
      </c>
      <c r="AK33" s="22">
        <f>SUMIF('5. Pathway Completion'!$A$3:$A$100,AK$1,'5. Pathway Completion'!$I$3:$I$100)</f>
        <v>0</v>
      </c>
      <c r="AL33" s="22">
        <f>SUMIF('5. Pathway Completion'!$A$3:$A$100,AL$1,'5. Pathway Completion'!$I$3:$I$100)</f>
        <v>0</v>
      </c>
      <c r="AM33" s="22">
        <f>SUMIF('5. Pathway Completion'!$A$3:$A$100,AM$1,'5. Pathway Completion'!$I$3:$I$100)</f>
        <v>0</v>
      </c>
      <c r="AN33" s="22">
        <f>SUMIF('5. Pathway Completion'!$A$3:$A$100,AN$1,'5. Pathway Completion'!$I$3:$I$100)</f>
        <v>0</v>
      </c>
      <c r="AO33" s="22">
        <f>SUMIF('5. Pathway Completion'!$A$3:$A$100,AO$1,'5. Pathway Completion'!$I$3:$I$100)</f>
        <v>0</v>
      </c>
      <c r="AP33" s="22">
        <f>SUMIF('5. Pathway Completion'!$A$3:$A$100,AP$1,'5. Pathway Completion'!$I$3:$I$100)</f>
        <v>0</v>
      </c>
      <c r="AQ33" s="22">
        <f>SUMIF('5. Pathway Completion'!$A$3:$A$100,AQ$1,'5. Pathway Completion'!$I$3:$I$100)</f>
        <v>0</v>
      </c>
    </row>
    <row r="34" spans="1:43" s="21" customFormat="1" ht="15.75" thickBot="1" x14ac:dyDescent="0.3">
      <c r="A34" s="177"/>
      <c r="B34" s="11" t="s">
        <v>32</v>
      </c>
      <c r="C34" s="21">
        <f>SUM('5. Pathway Completion'!J$3:J$100)</f>
        <v>0</v>
      </c>
      <c r="D34" s="22">
        <f>SUMIF('5. Pathway Completion'!$A$3:$A$100,D$1,'5. Pathway Completion'!$J$3:$J$100)</f>
        <v>0</v>
      </c>
      <c r="E34" s="22">
        <f>SUMIF('5. Pathway Completion'!$A$3:$A$100,E$1,'5. Pathway Completion'!$J$3:$J$100)</f>
        <v>0</v>
      </c>
      <c r="F34" s="22">
        <f>SUMIF('5. Pathway Completion'!$A$3:$A$100,F$1,'5. Pathway Completion'!$J$3:$J$100)</f>
        <v>0</v>
      </c>
      <c r="G34" s="22">
        <f>SUMIF('5. Pathway Completion'!$A$3:$A$100,G$1,'5. Pathway Completion'!$J$3:$J$100)</f>
        <v>0</v>
      </c>
      <c r="H34" s="22">
        <f>SUMIF('5. Pathway Completion'!$A$3:$A$100,H$1,'5. Pathway Completion'!$J$3:$J$100)</f>
        <v>0</v>
      </c>
      <c r="I34" s="22">
        <f>SUMIF('5. Pathway Completion'!$A$3:$A$100,I$1,'5. Pathway Completion'!$J$3:$J$100)</f>
        <v>0</v>
      </c>
      <c r="J34" s="22">
        <f>SUMIF('5. Pathway Completion'!$A$3:$A$100,J$1,'5. Pathway Completion'!$J$3:$J$100)</f>
        <v>0</v>
      </c>
      <c r="K34" s="22">
        <f>SUMIF('5. Pathway Completion'!$A$3:$A$100,K$1,'5. Pathway Completion'!$J$3:$J$100)</f>
        <v>0</v>
      </c>
      <c r="L34" s="22">
        <f>SUMIF('5. Pathway Completion'!$A$3:$A$100,L$1,'5. Pathway Completion'!$J$3:$J$100)</f>
        <v>0</v>
      </c>
      <c r="M34" s="22">
        <f>SUMIF('5. Pathway Completion'!$A$3:$A$100,M$1,'5. Pathway Completion'!$J$3:$J$100)</f>
        <v>0</v>
      </c>
      <c r="N34" s="22">
        <f>SUMIF('5. Pathway Completion'!$A$3:$A$100,N$1,'5. Pathway Completion'!$J$3:$J$100)</f>
        <v>0</v>
      </c>
      <c r="O34" s="22">
        <f>SUMIF('5. Pathway Completion'!$A$3:$A$100,O$1,'5. Pathway Completion'!$J$3:$J$100)</f>
        <v>0</v>
      </c>
      <c r="P34" s="22">
        <f>SUMIF('5. Pathway Completion'!$A$3:$A$100,P$1,'5. Pathway Completion'!$J$3:$J$100)</f>
        <v>0</v>
      </c>
      <c r="Q34" s="22">
        <f>SUMIF('5. Pathway Completion'!$A$3:$A$100,Q$1,'5. Pathway Completion'!$J$3:$J$100)</f>
        <v>0</v>
      </c>
      <c r="R34" s="22">
        <f>SUMIF('5. Pathway Completion'!$A$3:$A$100,R$1,'5. Pathway Completion'!$J$3:$J$100)</f>
        <v>0</v>
      </c>
      <c r="S34" s="22">
        <f>SUMIF('5. Pathway Completion'!$A$3:$A$100,S$1,'5. Pathway Completion'!$J$3:$J$100)</f>
        <v>0</v>
      </c>
      <c r="T34" s="22">
        <f>SUMIF('5. Pathway Completion'!$A$3:$A$100,T$1,'5. Pathway Completion'!$J$3:$J$100)</f>
        <v>0</v>
      </c>
      <c r="U34" s="22">
        <f>SUMIF('5. Pathway Completion'!$A$3:$A$100,U$1,'5. Pathway Completion'!$J$3:$J$100)</f>
        <v>0</v>
      </c>
      <c r="V34" s="22">
        <f>SUMIF('5. Pathway Completion'!$A$3:$A$100,V$1,'5. Pathway Completion'!$J$3:$J$100)</f>
        <v>0</v>
      </c>
      <c r="W34" s="22">
        <f>SUMIF('5. Pathway Completion'!$A$3:$A$100,W$1,'5. Pathway Completion'!$J$3:$J$100)</f>
        <v>0</v>
      </c>
      <c r="X34" s="22">
        <f>SUMIF('5. Pathway Completion'!$A$3:$A$100,X$1,'5. Pathway Completion'!$J$3:$J$100)</f>
        <v>0</v>
      </c>
      <c r="Y34" s="22">
        <f>SUMIF('5. Pathway Completion'!$A$3:$A$100,Y$1,'5. Pathway Completion'!$J$3:$J$100)</f>
        <v>0</v>
      </c>
      <c r="Z34" s="22">
        <f>SUMIF('5. Pathway Completion'!$A$3:$A$100,Z$1,'5. Pathway Completion'!$J$3:$J$100)</f>
        <v>0</v>
      </c>
      <c r="AA34" s="22">
        <f>SUMIF('5. Pathway Completion'!$A$3:$A$100,AA$1,'5. Pathway Completion'!$J$3:$J$100)</f>
        <v>0</v>
      </c>
      <c r="AB34" s="22">
        <f>SUMIF('5. Pathway Completion'!$A$3:$A$100,AB$1,'5. Pathway Completion'!$J$3:$J$100)</f>
        <v>0</v>
      </c>
      <c r="AC34" s="22">
        <f>SUMIF('5. Pathway Completion'!$A$3:$A$100,AC$1,'5. Pathway Completion'!$J$3:$J$100)</f>
        <v>0</v>
      </c>
      <c r="AD34" s="22">
        <f>SUMIF('5. Pathway Completion'!$A$3:$A$100,AD$1,'5. Pathway Completion'!$J$3:$J$100)</f>
        <v>0</v>
      </c>
      <c r="AE34" s="22">
        <f>SUMIF('5. Pathway Completion'!$A$3:$A$100,AE$1,'5. Pathway Completion'!$J$3:$J$100)</f>
        <v>0</v>
      </c>
      <c r="AF34" s="22">
        <f>SUMIF('5. Pathway Completion'!$A$3:$A$100,AF$1,'5. Pathway Completion'!$J$3:$J$100)</f>
        <v>0</v>
      </c>
      <c r="AG34" s="22">
        <f>SUMIF('5. Pathway Completion'!$A$3:$A$100,AG$1,'5. Pathway Completion'!$J$3:$J$100)</f>
        <v>0</v>
      </c>
      <c r="AH34" s="22">
        <f>SUMIF('5. Pathway Completion'!$A$3:$A$100,AH$1,'5. Pathway Completion'!$J$3:$J$100)</f>
        <v>0</v>
      </c>
      <c r="AI34" s="22">
        <f>SUMIF('5. Pathway Completion'!$A$3:$A$100,AI$1,'5. Pathway Completion'!$J$3:$J$100)</f>
        <v>0</v>
      </c>
      <c r="AJ34" s="22">
        <f>SUMIF('5. Pathway Completion'!$A$3:$A$100,AJ$1,'5. Pathway Completion'!$J$3:$J$100)</f>
        <v>0</v>
      </c>
      <c r="AK34" s="22">
        <f>SUMIF('5. Pathway Completion'!$A$3:$A$100,AK$1,'5. Pathway Completion'!$J$3:$J$100)</f>
        <v>0</v>
      </c>
      <c r="AL34" s="22">
        <f>SUMIF('5. Pathway Completion'!$A$3:$A$100,AL$1,'5. Pathway Completion'!$J$3:$J$100)</f>
        <v>0</v>
      </c>
      <c r="AM34" s="22">
        <f>SUMIF('5. Pathway Completion'!$A$3:$A$100,AM$1,'5. Pathway Completion'!$J$3:$J$100)</f>
        <v>0</v>
      </c>
      <c r="AN34" s="22">
        <f>SUMIF('5. Pathway Completion'!$A$3:$A$100,AN$1,'5. Pathway Completion'!$J$3:$J$100)</f>
        <v>0</v>
      </c>
      <c r="AO34" s="22">
        <f>SUMIF('5. Pathway Completion'!$A$3:$A$100,AO$1,'5. Pathway Completion'!$J$3:$J$100)</f>
        <v>0</v>
      </c>
      <c r="AP34" s="22">
        <f>SUMIF('5. Pathway Completion'!$A$3:$A$100,AP$1,'5. Pathway Completion'!$J$3:$J$100)</f>
        <v>0</v>
      </c>
      <c r="AQ34" s="22">
        <f>SUMIF('5. Pathway Completion'!$A$3:$A$100,AQ$1,'5. Pathway Completion'!$J$3:$J$100)</f>
        <v>0</v>
      </c>
    </row>
    <row r="35" spans="1:43" s="21" customFormat="1" ht="15.75" thickBot="1" x14ac:dyDescent="0.3">
      <c r="A35" s="177"/>
      <c r="B35" s="11" t="s">
        <v>77</v>
      </c>
      <c r="C35" s="21">
        <f>SUM('5. Pathway Completion'!K$3:K$100)</f>
        <v>0</v>
      </c>
      <c r="D35" s="22">
        <f>SUMIF('5. Pathway Completion'!$A$3:$A$100,D$1,'5. Pathway Completion'!$K$3:$K$100)</f>
        <v>0</v>
      </c>
      <c r="E35" s="22">
        <f>SUMIF('5. Pathway Completion'!$A$3:$A$100,E$1,'5. Pathway Completion'!$K$3:$K$100)</f>
        <v>0</v>
      </c>
      <c r="F35" s="22">
        <f>SUMIF('5. Pathway Completion'!$A$3:$A$100,F$1,'5. Pathway Completion'!$K$3:$K$100)</f>
        <v>0</v>
      </c>
      <c r="G35" s="22">
        <f>SUMIF('5. Pathway Completion'!$A$3:$A$100,G$1,'5. Pathway Completion'!$K$3:$K$100)</f>
        <v>0</v>
      </c>
      <c r="H35" s="22">
        <f>SUMIF('5. Pathway Completion'!$A$3:$A$100,H$1,'5. Pathway Completion'!$K$3:$K$100)</f>
        <v>0</v>
      </c>
      <c r="I35" s="22">
        <f>SUMIF('5. Pathway Completion'!$A$3:$A$100,I$1,'5. Pathway Completion'!$K$3:$K$100)</f>
        <v>0</v>
      </c>
      <c r="J35" s="22">
        <f>SUMIF('5. Pathway Completion'!$A$3:$A$100,J$1,'5. Pathway Completion'!$K$3:$K$100)</f>
        <v>0</v>
      </c>
      <c r="K35" s="22">
        <f>SUMIF('5. Pathway Completion'!$A$3:$A$100,K$1,'5. Pathway Completion'!$K$3:$K$100)</f>
        <v>0</v>
      </c>
      <c r="L35" s="22">
        <f>SUMIF('5. Pathway Completion'!$A$3:$A$100,L$1,'5. Pathway Completion'!$K$3:$K$100)</f>
        <v>0</v>
      </c>
      <c r="M35" s="22">
        <f>SUMIF('5. Pathway Completion'!$A$3:$A$100,M$1,'5. Pathway Completion'!$K$3:$K$100)</f>
        <v>0</v>
      </c>
      <c r="N35" s="22">
        <f>SUMIF('5. Pathway Completion'!$A$3:$A$100,N$1,'5. Pathway Completion'!$K$3:$K$100)</f>
        <v>0</v>
      </c>
      <c r="O35" s="22">
        <f>SUMIF('5. Pathway Completion'!$A$3:$A$100,O$1,'5. Pathway Completion'!$K$3:$K$100)</f>
        <v>0</v>
      </c>
      <c r="P35" s="22">
        <f>SUMIF('5. Pathway Completion'!$A$3:$A$100,P$1,'5. Pathway Completion'!$K$3:$K$100)</f>
        <v>0</v>
      </c>
      <c r="Q35" s="22">
        <f>SUMIF('5. Pathway Completion'!$A$3:$A$100,Q$1,'5. Pathway Completion'!$K$3:$K$100)</f>
        <v>0</v>
      </c>
      <c r="R35" s="22">
        <f>SUMIF('5. Pathway Completion'!$A$3:$A$100,R$1,'5. Pathway Completion'!$K$3:$K$100)</f>
        <v>0</v>
      </c>
      <c r="S35" s="22">
        <f>SUMIF('5. Pathway Completion'!$A$3:$A$100,S$1,'5. Pathway Completion'!$K$3:$K$100)</f>
        <v>0</v>
      </c>
      <c r="T35" s="22">
        <f>SUMIF('5. Pathway Completion'!$A$3:$A$100,T$1,'5. Pathway Completion'!$K$3:$K$100)</f>
        <v>0</v>
      </c>
      <c r="U35" s="22">
        <f>SUMIF('5. Pathway Completion'!$A$3:$A$100,U$1,'5. Pathway Completion'!$K$3:$K$100)</f>
        <v>0</v>
      </c>
      <c r="V35" s="22">
        <f>SUMIF('5. Pathway Completion'!$A$3:$A$100,V$1,'5. Pathway Completion'!$K$3:$K$100)</f>
        <v>0</v>
      </c>
      <c r="W35" s="22">
        <f>SUMIF('5. Pathway Completion'!$A$3:$A$100,W$1,'5. Pathway Completion'!$K$3:$K$100)</f>
        <v>0</v>
      </c>
      <c r="X35" s="22">
        <f>SUMIF('5. Pathway Completion'!$A$3:$A$100,X$1,'5. Pathway Completion'!$K$3:$K$100)</f>
        <v>0</v>
      </c>
      <c r="Y35" s="22">
        <f>SUMIF('5. Pathway Completion'!$A$3:$A$100,Y$1,'5. Pathway Completion'!$K$3:$K$100)</f>
        <v>0</v>
      </c>
      <c r="Z35" s="22">
        <f>SUMIF('5. Pathway Completion'!$A$3:$A$100,Z$1,'5. Pathway Completion'!$K$3:$K$100)</f>
        <v>0</v>
      </c>
      <c r="AA35" s="22">
        <f>SUMIF('5. Pathway Completion'!$A$3:$A$100,AA$1,'5. Pathway Completion'!$K$3:$K$100)</f>
        <v>0</v>
      </c>
      <c r="AB35" s="22">
        <f>SUMIF('5. Pathway Completion'!$A$3:$A$100,AB$1,'5. Pathway Completion'!$K$3:$K$100)</f>
        <v>0</v>
      </c>
      <c r="AC35" s="22">
        <f>SUMIF('5. Pathway Completion'!$A$3:$A$100,AC$1,'5. Pathway Completion'!$K$3:$K$100)</f>
        <v>0</v>
      </c>
      <c r="AD35" s="22">
        <f>SUMIF('5. Pathway Completion'!$A$3:$A$100,AD$1,'5. Pathway Completion'!$K$3:$K$100)</f>
        <v>0</v>
      </c>
      <c r="AE35" s="22">
        <f>SUMIF('5. Pathway Completion'!$A$3:$A$100,AE$1,'5. Pathway Completion'!$K$3:$K$100)</f>
        <v>0</v>
      </c>
      <c r="AF35" s="22">
        <f>SUMIF('5. Pathway Completion'!$A$3:$A$100,AF$1,'5. Pathway Completion'!$K$3:$K$100)</f>
        <v>0</v>
      </c>
      <c r="AG35" s="22">
        <f>SUMIF('5. Pathway Completion'!$A$3:$A$100,AG$1,'5. Pathway Completion'!$K$3:$K$100)</f>
        <v>0</v>
      </c>
      <c r="AH35" s="22">
        <f>SUMIF('5. Pathway Completion'!$A$3:$A$100,AH$1,'5. Pathway Completion'!$K$3:$K$100)</f>
        <v>0</v>
      </c>
      <c r="AI35" s="22">
        <f>SUMIF('5. Pathway Completion'!$A$3:$A$100,AI$1,'5. Pathway Completion'!$K$3:$K$100)</f>
        <v>0</v>
      </c>
      <c r="AJ35" s="22">
        <f>SUMIF('5. Pathway Completion'!$A$3:$A$100,AJ$1,'5. Pathway Completion'!$K$3:$K$100)</f>
        <v>0</v>
      </c>
      <c r="AK35" s="22">
        <f>SUMIF('5. Pathway Completion'!$A$3:$A$100,AK$1,'5. Pathway Completion'!$K$3:$K$100)</f>
        <v>0</v>
      </c>
      <c r="AL35" s="22">
        <f>SUMIF('5. Pathway Completion'!$A$3:$A$100,AL$1,'5. Pathway Completion'!$K$3:$K$100)</f>
        <v>0</v>
      </c>
      <c r="AM35" s="22">
        <f>SUMIF('5. Pathway Completion'!$A$3:$A$100,AM$1,'5. Pathway Completion'!$K$3:$K$100)</f>
        <v>0</v>
      </c>
      <c r="AN35" s="22">
        <f>SUMIF('5. Pathway Completion'!$A$3:$A$100,AN$1,'5. Pathway Completion'!$K$3:$K$100)</f>
        <v>0</v>
      </c>
      <c r="AO35" s="22">
        <f>SUMIF('5. Pathway Completion'!$A$3:$A$100,AO$1,'5. Pathway Completion'!$K$3:$K$100)</f>
        <v>0</v>
      </c>
      <c r="AP35" s="22">
        <f>SUMIF('5. Pathway Completion'!$A$3:$A$100,AP$1,'5. Pathway Completion'!$K$3:$K$100)</f>
        <v>0</v>
      </c>
      <c r="AQ35" s="22">
        <f>SUMIF('5. Pathway Completion'!$A$3:$A$100,AQ$1,'5. Pathway Completion'!$K$3:$K$100)</f>
        <v>0</v>
      </c>
    </row>
    <row r="36" spans="1:43" s="21" customFormat="1" ht="15.75" thickBot="1" x14ac:dyDescent="0.3">
      <c r="A36" s="177"/>
      <c r="B36" s="11" t="s">
        <v>79</v>
      </c>
      <c r="C36" s="21">
        <f>SUM('5. Pathway Completion'!L$3:L$100)</f>
        <v>0</v>
      </c>
      <c r="D36" s="22">
        <f>SUMIF('5. Pathway Completion'!$A$3:$A$100,D$1,'5. Pathway Completion'!$L$3:$L$100)</f>
        <v>0</v>
      </c>
      <c r="E36" s="22">
        <f>SUMIF('5. Pathway Completion'!$A$3:$A$100,E$1,'5. Pathway Completion'!$L$3:$L$100)</f>
        <v>0</v>
      </c>
      <c r="F36" s="22">
        <f>SUMIF('5. Pathway Completion'!$A$3:$A$100,F$1,'5. Pathway Completion'!$L$3:$L$100)</f>
        <v>0</v>
      </c>
      <c r="G36" s="22">
        <f>SUMIF('5. Pathway Completion'!$A$3:$A$100,G$1,'5. Pathway Completion'!$L$3:$L$100)</f>
        <v>0</v>
      </c>
      <c r="H36" s="22">
        <f>SUMIF('5. Pathway Completion'!$A$3:$A$100,H$1,'5. Pathway Completion'!$L$3:$L$100)</f>
        <v>0</v>
      </c>
      <c r="I36" s="22">
        <f>SUMIF('5. Pathway Completion'!$A$3:$A$100,I$1,'5. Pathway Completion'!$L$3:$L$100)</f>
        <v>0</v>
      </c>
      <c r="J36" s="22">
        <f>SUMIF('5. Pathway Completion'!$A$3:$A$100,J$1,'5. Pathway Completion'!$L$3:$L$100)</f>
        <v>0</v>
      </c>
      <c r="K36" s="22">
        <f>SUMIF('5. Pathway Completion'!$A$3:$A$100,K$1,'5. Pathway Completion'!$L$3:$L$100)</f>
        <v>0</v>
      </c>
      <c r="L36" s="22">
        <f>SUMIF('5. Pathway Completion'!$A$3:$A$100,L$1,'5. Pathway Completion'!$L$3:$L$100)</f>
        <v>0</v>
      </c>
      <c r="M36" s="22">
        <f>SUMIF('5. Pathway Completion'!$A$3:$A$100,M$1,'5. Pathway Completion'!$L$3:$L$100)</f>
        <v>0</v>
      </c>
      <c r="N36" s="22">
        <f>SUMIF('5. Pathway Completion'!$A$3:$A$100,N$1,'5. Pathway Completion'!$L$3:$L$100)</f>
        <v>0</v>
      </c>
      <c r="O36" s="22">
        <f>SUMIF('5. Pathway Completion'!$A$3:$A$100,O$1,'5. Pathway Completion'!$L$3:$L$100)</f>
        <v>0</v>
      </c>
      <c r="P36" s="22">
        <f>SUMIF('5. Pathway Completion'!$A$3:$A$100,P$1,'5. Pathway Completion'!$L$3:$L$100)</f>
        <v>0</v>
      </c>
      <c r="Q36" s="22">
        <f>SUMIF('5. Pathway Completion'!$A$3:$A$100,Q$1,'5. Pathway Completion'!$L$3:$L$100)</f>
        <v>0</v>
      </c>
      <c r="R36" s="22">
        <f>SUMIF('5. Pathway Completion'!$A$3:$A$100,R$1,'5. Pathway Completion'!$L$3:$L$100)</f>
        <v>0</v>
      </c>
      <c r="S36" s="22">
        <f>SUMIF('5. Pathway Completion'!$A$3:$A$100,S$1,'5. Pathway Completion'!$L$3:$L$100)</f>
        <v>0</v>
      </c>
      <c r="T36" s="22">
        <f>SUMIF('5. Pathway Completion'!$A$3:$A$100,T$1,'5. Pathway Completion'!$L$3:$L$100)</f>
        <v>0</v>
      </c>
      <c r="U36" s="22">
        <f>SUMIF('5. Pathway Completion'!$A$3:$A$100,U$1,'5. Pathway Completion'!$L$3:$L$100)</f>
        <v>0</v>
      </c>
      <c r="V36" s="22">
        <f>SUMIF('5. Pathway Completion'!$A$3:$A$100,V$1,'5. Pathway Completion'!$L$3:$L$100)</f>
        <v>0</v>
      </c>
      <c r="W36" s="22">
        <f>SUMIF('5. Pathway Completion'!$A$3:$A$100,W$1,'5. Pathway Completion'!$L$3:$L$100)</f>
        <v>0</v>
      </c>
      <c r="X36" s="22">
        <f>SUMIF('5. Pathway Completion'!$A$3:$A$100,X$1,'5. Pathway Completion'!$L$3:$L$100)</f>
        <v>0</v>
      </c>
      <c r="Y36" s="22">
        <f>SUMIF('5. Pathway Completion'!$A$3:$A$100,Y$1,'5. Pathway Completion'!$L$3:$L$100)</f>
        <v>0</v>
      </c>
      <c r="Z36" s="22">
        <f>SUMIF('5. Pathway Completion'!$A$3:$A$100,Z$1,'5. Pathway Completion'!$L$3:$L$100)</f>
        <v>0</v>
      </c>
      <c r="AA36" s="22">
        <f>SUMIF('5. Pathway Completion'!$A$3:$A$100,AA$1,'5. Pathway Completion'!$L$3:$L$100)</f>
        <v>0</v>
      </c>
      <c r="AB36" s="22">
        <f>SUMIF('5. Pathway Completion'!$A$3:$A$100,AB$1,'5. Pathway Completion'!$L$3:$L$100)</f>
        <v>0</v>
      </c>
      <c r="AC36" s="22">
        <f>SUMIF('5. Pathway Completion'!$A$3:$A$100,AC$1,'5. Pathway Completion'!$L$3:$L$100)</f>
        <v>0</v>
      </c>
      <c r="AD36" s="22">
        <f>SUMIF('5. Pathway Completion'!$A$3:$A$100,AD$1,'5. Pathway Completion'!$L$3:$L$100)</f>
        <v>0</v>
      </c>
      <c r="AE36" s="22">
        <f>SUMIF('5. Pathway Completion'!$A$3:$A$100,AE$1,'5. Pathway Completion'!$L$3:$L$100)</f>
        <v>0</v>
      </c>
      <c r="AF36" s="22">
        <f>SUMIF('5. Pathway Completion'!$A$3:$A$100,AF$1,'5. Pathway Completion'!$L$3:$L$100)</f>
        <v>0</v>
      </c>
      <c r="AG36" s="22">
        <f>SUMIF('5. Pathway Completion'!$A$3:$A$100,AG$1,'5. Pathway Completion'!$L$3:$L$100)</f>
        <v>0</v>
      </c>
      <c r="AH36" s="22">
        <f>SUMIF('5. Pathway Completion'!$A$3:$A$100,AH$1,'5. Pathway Completion'!$L$3:$L$100)</f>
        <v>0</v>
      </c>
      <c r="AI36" s="22">
        <f>SUMIF('5. Pathway Completion'!$A$3:$A$100,AI$1,'5. Pathway Completion'!$L$3:$L$100)</f>
        <v>0</v>
      </c>
      <c r="AJ36" s="22">
        <f>SUMIF('5. Pathway Completion'!$A$3:$A$100,AJ$1,'5. Pathway Completion'!$L$3:$L$100)</f>
        <v>0</v>
      </c>
      <c r="AK36" s="22">
        <f>SUMIF('5. Pathway Completion'!$A$3:$A$100,AK$1,'5. Pathway Completion'!$L$3:$L$100)</f>
        <v>0</v>
      </c>
      <c r="AL36" s="22">
        <f>SUMIF('5. Pathway Completion'!$A$3:$A$100,AL$1,'5. Pathway Completion'!$L$3:$L$100)</f>
        <v>0</v>
      </c>
      <c r="AM36" s="22">
        <f>SUMIF('5. Pathway Completion'!$A$3:$A$100,AM$1,'5. Pathway Completion'!$L$3:$L$100)</f>
        <v>0</v>
      </c>
      <c r="AN36" s="22">
        <f>SUMIF('5. Pathway Completion'!$A$3:$A$100,AN$1,'5. Pathway Completion'!$L$3:$L$100)</f>
        <v>0</v>
      </c>
      <c r="AO36" s="22">
        <f>SUMIF('5. Pathway Completion'!$A$3:$A$100,AO$1,'5. Pathway Completion'!$L$3:$L$100)</f>
        <v>0</v>
      </c>
      <c r="AP36" s="22">
        <f>SUMIF('5. Pathway Completion'!$A$3:$A$100,AP$1,'5. Pathway Completion'!$L$3:$L$100)</f>
        <v>0</v>
      </c>
      <c r="AQ36" s="22">
        <f>SUMIF('5. Pathway Completion'!$A$3:$A$100,AQ$1,'5. Pathway Completion'!$L$3:$L$100)</f>
        <v>0</v>
      </c>
    </row>
    <row r="37" spans="1:43" s="21" customFormat="1" ht="15.75" thickBot="1" x14ac:dyDescent="0.3">
      <c r="A37" s="177"/>
      <c r="B37" s="78" t="s">
        <v>29</v>
      </c>
      <c r="C37" s="21">
        <f>SUM('5. Pathway Completion'!M$3:M$100)</f>
        <v>0</v>
      </c>
      <c r="D37" s="22">
        <f>SUMIF('5. Pathway Completion'!$A$3:$A$100,D$1,'5. Pathway Completion'!$M$3:$M$100)</f>
        <v>0</v>
      </c>
      <c r="E37" s="22">
        <f>SUMIF('5. Pathway Completion'!$A$3:$A$100,E$1,'5. Pathway Completion'!$M$3:$M$100)</f>
        <v>0</v>
      </c>
      <c r="F37" s="22">
        <f>SUMIF('5. Pathway Completion'!$A$3:$A$100,F$1,'5. Pathway Completion'!$M$3:$M$100)</f>
        <v>0</v>
      </c>
      <c r="G37" s="22">
        <f>SUMIF('5. Pathway Completion'!$A$3:$A$100,G$1,'5. Pathway Completion'!$M$3:$M$100)</f>
        <v>0</v>
      </c>
      <c r="H37" s="22">
        <f>SUMIF('5. Pathway Completion'!$A$3:$A$100,H$1,'5. Pathway Completion'!$M$3:$M$100)</f>
        <v>0</v>
      </c>
      <c r="I37" s="22">
        <f>SUMIF('5. Pathway Completion'!$A$3:$A$100,I$1,'5. Pathway Completion'!$M$3:$M$100)</f>
        <v>0</v>
      </c>
      <c r="J37" s="22">
        <f>SUMIF('5. Pathway Completion'!$A$3:$A$100,J$1,'5. Pathway Completion'!$M$3:$M$100)</f>
        <v>0</v>
      </c>
      <c r="K37" s="22">
        <f>SUMIF('5. Pathway Completion'!$A$3:$A$100,K$1,'5. Pathway Completion'!$M$3:$M$100)</f>
        <v>0</v>
      </c>
      <c r="L37" s="22">
        <f>SUMIF('5. Pathway Completion'!$A$3:$A$100,L$1,'5. Pathway Completion'!$M$3:$M$100)</f>
        <v>0</v>
      </c>
      <c r="M37" s="22">
        <f>SUMIF('5. Pathway Completion'!$A$3:$A$100,M$1,'5. Pathway Completion'!$M$3:$M$100)</f>
        <v>0</v>
      </c>
      <c r="N37" s="22">
        <f>SUMIF('5. Pathway Completion'!$A$3:$A$100,N$1,'5. Pathway Completion'!$M$3:$M$100)</f>
        <v>0</v>
      </c>
      <c r="O37" s="22">
        <f>SUMIF('5. Pathway Completion'!$A$3:$A$100,O$1,'5. Pathway Completion'!$M$3:$M$100)</f>
        <v>0</v>
      </c>
      <c r="P37" s="22">
        <f>SUMIF('5. Pathway Completion'!$A$3:$A$100,P$1,'5. Pathway Completion'!$M$3:$M$100)</f>
        <v>0</v>
      </c>
      <c r="Q37" s="22">
        <f>SUMIF('5. Pathway Completion'!$A$3:$A$100,Q$1,'5. Pathway Completion'!$M$3:$M$100)</f>
        <v>0</v>
      </c>
      <c r="R37" s="22">
        <f>SUMIF('5. Pathway Completion'!$A$3:$A$100,R$1,'5. Pathway Completion'!$M$3:$M$100)</f>
        <v>0</v>
      </c>
      <c r="S37" s="22">
        <f>SUMIF('5. Pathway Completion'!$A$3:$A$100,S$1,'5. Pathway Completion'!$M$3:$M$100)</f>
        <v>0</v>
      </c>
      <c r="T37" s="22">
        <f>SUMIF('5. Pathway Completion'!$A$3:$A$100,T$1,'5. Pathway Completion'!$M$3:$M$100)</f>
        <v>0</v>
      </c>
      <c r="U37" s="22">
        <f>SUMIF('5. Pathway Completion'!$A$3:$A$100,U$1,'5. Pathway Completion'!$M$3:$M$100)</f>
        <v>0</v>
      </c>
      <c r="V37" s="22">
        <f>SUMIF('5. Pathway Completion'!$A$3:$A$100,V$1,'5. Pathway Completion'!$M$3:$M$100)</f>
        <v>0</v>
      </c>
      <c r="W37" s="22">
        <f>SUMIF('5. Pathway Completion'!$A$3:$A$100,W$1,'5. Pathway Completion'!$M$3:$M$100)</f>
        <v>0</v>
      </c>
      <c r="X37" s="22">
        <f>SUMIF('5. Pathway Completion'!$A$3:$A$100,X$1,'5. Pathway Completion'!$M$3:$M$100)</f>
        <v>0</v>
      </c>
      <c r="Y37" s="22">
        <f>SUMIF('5. Pathway Completion'!$A$3:$A$100,Y$1,'5. Pathway Completion'!$M$3:$M$100)</f>
        <v>0</v>
      </c>
      <c r="Z37" s="22">
        <f>SUMIF('5. Pathway Completion'!$A$3:$A$100,Z$1,'5. Pathway Completion'!$M$3:$M$100)</f>
        <v>0</v>
      </c>
      <c r="AA37" s="22">
        <f>SUMIF('5. Pathway Completion'!$A$3:$A$100,AA$1,'5. Pathway Completion'!$M$3:$M$100)</f>
        <v>0</v>
      </c>
      <c r="AB37" s="22">
        <f>SUMIF('5. Pathway Completion'!$A$3:$A$100,AB$1,'5. Pathway Completion'!$M$3:$M$100)</f>
        <v>0</v>
      </c>
      <c r="AC37" s="22">
        <f>SUMIF('5. Pathway Completion'!$A$3:$A$100,AC$1,'5. Pathway Completion'!$M$3:$M$100)</f>
        <v>0</v>
      </c>
      <c r="AD37" s="22">
        <f>SUMIF('5. Pathway Completion'!$A$3:$A$100,AD$1,'5. Pathway Completion'!$M$3:$M$100)</f>
        <v>0</v>
      </c>
      <c r="AE37" s="22">
        <f>SUMIF('5. Pathway Completion'!$A$3:$A$100,AE$1,'5. Pathway Completion'!$M$3:$M$100)</f>
        <v>0</v>
      </c>
      <c r="AF37" s="22">
        <f>SUMIF('5. Pathway Completion'!$A$3:$A$100,AF$1,'5. Pathway Completion'!$M$3:$M$100)</f>
        <v>0</v>
      </c>
      <c r="AG37" s="22">
        <f>SUMIF('5. Pathway Completion'!$A$3:$A$100,AG$1,'5. Pathway Completion'!$M$3:$M$100)</f>
        <v>0</v>
      </c>
      <c r="AH37" s="22">
        <f>SUMIF('5. Pathway Completion'!$A$3:$A$100,AH$1,'5. Pathway Completion'!$M$3:$M$100)</f>
        <v>0</v>
      </c>
      <c r="AI37" s="22">
        <f>SUMIF('5. Pathway Completion'!$A$3:$A$100,AI$1,'5. Pathway Completion'!$M$3:$M$100)</f>
        <v>0</v>
      </c>
      <c r="AJ37" s="22">
        <f>SUMIF('5. Pathway Completion'!$A$3:$A$100,AJ$1,'5. Pathway Completion'!$M$3:$M$100)</f>
        <v>0</v>
      </c>
      <c r="AK37" s="22">
        <f>SUMIF('5. Pathway Completion'!$A$3:$A$100,AK$1,'5. Pathway Completion'!$M$3:$M$100)</f>
        <v>0</v>
      </c>
      <c r="AL37" s="22">
        <f>SUMIF('5. Pathway Completion'!$A$3:$A$100,AL$1,'5. Pathway Completion'!$M$3:$M$100)</f>
        <v>0</v>
      </c>
      <c r="AM37" s="22">
        <f>SUMIF('5. Pathway Completion'!$A$3:$A$100,AM$1,'5. Pathway Completion'!$M$3:$M$100)</f>
        <v>0</v>
      </c>
      <c r="AN37" s="22">
        <f>SUMIF('5. Pathway Completion'!$A$3:$A$100,AN$1,'5. Pathway Completion'!$M$3:$M$100)</f>
        <v>0</v>
      </c>
      <c r="AO37" s="22">
        <f>SUMIF('5. Pathway Completion'!$A$3:$A$100,AO$1,'5. Pathway Completion'!$M$3:$M$100)</f>
        <v>0</v>
      </c>
      <c r="AP37" s="22">
        <f>SUMIF('5. Pathway Completion'!$A$3:$A$100,AP$1,'5. Pathway Completion'!$M$3:$M$100)</f>
        <v>0</v>
      </c>
      <c r="AQ37" s="22">
        <f>SUMIF('5. Pathway Completion'!$A$3:$A$100,AQ$1,'5. Pathway Completion'!$M$3:$M$100)</f>
        <v>0</v>
      </c>
    </row>
    <row r="38" spans="1:43" s="26" customFormat="1" ht="15.75" thickBot="1" x14ac:dyDescent="0.3">
      <c r="A38" s="178"/>
      <c r="B38" s="78" t="s">
        <v>30</v>
      </c>
      <c r="C38" s="21">
        <f>SUM('5. Pathway Completion'!N$3:N$100)</f>
        <v>0</v>
      </c>
      <c r="D38" s="22">
        <f>SUMIF('5. Pathway Completion'!$A$3:$A$100,D$1,'5. Pathway Completion'!$N$3:$N$100)</f>
        <v>0</v>
      </c>
      <c r="E38" s="22">
        <f>SUMIF('5. Pathway Completion'!$A$3:$A$100,E$1,'5. Pathway Completion'!$N$3:$N$100)</f>
        <v>0</v>
      </c>
      <c r="F38" s="22">
        <f>SUMIF('5. Pathway Completion'!$A$3:$A$100,F$1,'5. Pathway Completion'!$N$3:$N$100)</f>
        <v>0</v>
      </c>
      <c r="G38" s="22">
        <f>SUMIF('5. Pathway Completion'!$A$3:$A$100,G$1,'5. Pathway Completion'!$N$3:$N$100)</f>
        <v>0</v>
      </c>
      <c r="H38" s="22">
        <f>SUMIF('5. Pathway Completion'!$A$3:$A$100,H$1,'5. Pathway Completion'!$N$3:$N$100)</f>
        <v>0</v>
      </c>
      <c r="I38" s="22">
        <f>SUMIF('5. Pathway Completion'!$A$3:$A$100,I$1,'5. Pathway Completion'!$N$3:$N$100)</f>
        <v>0</v>
      </c>
      <c r="J38" s="22">
        <f>SUMIF('5. Pathway Completion'!$A$3:$A$100,J$1,'5. Pathway Completion'!$N$3:$N$100)</f>
        <v>0</v>
      </c>
      <c r="K38" s="22">
        <f>SUMIF('5. Pathway Completion'!$A$3:$A$100,K$1,'5. Pathway Completion'!$N$3:$N$100)</f>
        <v>0</v>
      </c>
      <c r="L38" s="22">
        <f>SUMIF('5. Pathway Completion'!$A$3:$A$100,L$1,'5. Pathway Completion'!$N$3:$N$100)</f>
        <v>0</v>
      </c>
      <c r="M38" s="22">
        <f>SUMIF('5. Pathway Completion'!$A$3:$A$100,M$1,'5. Pathway Completion'!$N$3:$N$100)</f>
        <v>0</v>
      </c>
      <c r="N38" s="22">
        <f>SUMIF('5. Pathway Completion'!$A$3:$A$100,N$1,'5. Pathway Completion'!$N$3:$N$100)</f>
        <v>0</v>
      </c>
      <c r="O38" s="22">
        <f>SUMIF('5. Pathway Completion'!$A$3:$A$100,O$1,'5. Pathway Completion'!$N$3:$N$100)</f>
        <v>0</v>
      </c>
      <c r="P38" s="22">
        <f>SUMIF('5. Pathway Completion'!$A$3:$A$100,P$1,'5. Pathway Completion'!$N$3:$N$100)</f>
        <v>0</v>
      </c>
      <c r="Q38" s="22">
        <f>SUMIF('5. Pathway Completion'!$A$3:$A$100,Q$1,'5. Pathway Completion'!$N$3:$N$100)</f>
        <v>0</v>
      </c>
      <c r="R38" s="22">
        <f>SUMIF('5. Pathway Completion'!$A$3:$A$100,R$1,'5. Pathway Completion'!$N$3:$N$100)</f>
        <v>0</v>
      </c>
      <c r="S38" s="22">
        <f>SUMIF('5. Pathway Completion'!$A$3:$A$100,S$1,'5. Pathway Completion'!$N$3:$N$100)</f>
        <v>0</v>
      </c>
      <c r="T38" s="22">
        <f>SUMIF('5. Pathway Completion'!$A$3:$A$100,T$1,'5. Pathway Completion'!$N$3:$N$100)</f>
        <v>0</v>
      </c>
      <c r="U38" s="22">
        <f>SUMIF('5. Pathway Completion'!$A$3:$A$100,U$1,'5. Pathway Completion'!$N$3:$N$100)</f>
        <v>0</v>
      </c>
      <c r="V38" s="22">
        <f>SUMIF('5. Pathway Completion'!$A$3:$A$100,V$1,'5. Pathway Completion'!$N$3:$N$100)</f>
        <v>0</v>
      </c>
      <c r="W38" s="22">
        <f>SUMIF('5. Pathway Completion'!$A$3:$A$100,W$1,'5. Pathway Completion'!$N$3:$N$100)</f>
        <v>0</v>
      </c>
      <c r="X38" s="22">
        <f>SUMIF('5. Pathway Completion'!$A$3:$A$100,X$1,'5. Pathway Completion'!$N$3:$N$100)</f>
        <v>0</v>
      </c>
      <c r="Y38" s="22">
        <f>SUMIF('5. Pathway Completion'!$A$3:$A$100,Y$1,'5. Pathway Completion'!$N$3:$N$100)</f>
        <v>0</v>
      </c>
      <c r="Z38" s="22">
        <f>SUMIF('5. Pathway Completion'!$A$3:$A$100,Z$1,'5. Pathway Completion'!$N$3:$N$100)</f>
        <v>0</v>
      </c>
      <c r="AA38" s="22">
        <f>SUMIF('5. Pathway Completion'!$A$3:$A$100,AA$1,'5. Pathway Completion'!$N$3:$N$100)</f>
        <v>0</v>
      </c>
      <c r="AB38" s="22">
        <f>SUMIF('5. Pathway Completion'!$A$3:$A$100,AB$1,'5. Pathway Completion'!$N$3:$N$100)</f>
        <v>0</v>
      </c>
      <c r="AC38" s="22">
        <f>SUMIF('5. Pathway Completion'!$A$3:$A$100,AC$1,'5. Pathway Completion'!$N$3:$N$100)</f>
        <v>0</v>
      </c>
      <c r="AD38" s="22">
        <f>SUMIF('5. Pathway Completion'!$A$3:$A$100,AD$1,'5. Pathway Completion'!$N$3:$N$100)</f>
        <v>0</v>
      </c>
      <c r="AE38" s="22">
        <f>SUMIF('5. Pathway Completion'!$A$3:$A$100,AE$1,'5. Pathway Completion'!$N$3:$N$100)</f>
        <v>0</v>
      </c>
      <c r="AF38" s="22">
        <f>SUMIF('5. Pathway Completion'!$A$3:$A$100,AF$1,'5. Pathway Completion'!$N$3:$N$100)</f>
        <v>0</v>
      </c>
      <c r="AG38" s="22">
        <f>SUMIF('5. Pathway Completion'!$A$3:$A$100,AG$1,'5. Pathway Completion'!$N$3:$N$100)</f>
        <v>0</v>
      </c>
      <c r="AH38" s="22">
        <f>SUMIF('5. Pathway Completion'!$A$3:$A$100,AH$1,'5. Pathway Completion'!$N$3:$N$100)</f>
        <v>0</v>
      </c>
      <c r="AI38" s="22">
        <f>SUMIF('5. Pathway Completion'!$A$3:$A$100,AI$1,'5. Pathway Completion'!$N$3:$N$100)</f>
        <v>0</v>
      </c>
      <c r="AJ38" s="22">
        <f>SUMIF('5. Pathway Completion'!$A$3:$A$100,AJ$1,'5. Pathway Completion'!$N$3:$N$100)</f>
        <v>0</v>
      </c>
      <c r="AK38" s="22">
        <f>SUMIF('5. Pathway Completion'!$A$3:$A$100,AK$1,'5. Pathway Completion'!$N$3:$N$100)</f>
        <v>0</v>
      </c>
      <c r="AL38" s="22">
        <f>SUMIF('5. Pathway Completion'!$A$3:$A$100,AL$1,'5. Pathway Completion'!$N$3:$N$100)</f>
        <v>0</v>
      </c>
      <c r="AM38" s="22">
        <f>SUMIF('5. Pathway Completion'!$A$3:$A$100,AM$1,'5. Pathway Completion'!$N$3:$N$100)</f>
        <v>0</v>
      </c>
      <c r="AN38" s="22">
        <f>SUMIF('5. Pathway Completion'!$A$3:$A$100,AN$1,'5. Pathway Completion'!$N$3:$N$100)</f>
        <v>0</v>
      </c>
      <c r="AO38" s="22">
        <f>SUMIF('5. Pathway Completion'!$A$3:$A$100,AO$1,'5. Pathway Completion'!$N$3:$N$100)</f>
        <v>0</v>
      </c>
      <c r="AP38" s="22">
        <f>SUMIF('5. Pathway Completion'!$A$3:$A$100,AP$1,'5. Pathway Completion'!$N$3:$N$100)</f>
        <v>0</v>
      </c>
      <c r="AQ38" s="22">
        <f>SUMIF('5. Pathway Completion'!$A$3:$A$100,AQ$1,'5. Pathway Completion'!$N$3:$N$100)</f>
        <v>0</v>
      </c>
    </row>
    <row r="39" spans="1:43" s="26" customFormat="1" ht="15.75" thickBot="1" x14ac:dyDescent="0.3">
      <c r="A39" s="178"/>
      <c r="B39" s="11" t="s">
        <v>80</v>
      </c>
      <c r="C39" s="21">
        <f>SUM('5. Pathway Completion'!O$3:O$100)</f>
        <v>0</v>
      </c>
      <c r="D39" s="22">
        <f>SUMIF('5. Pathway Completion'!$A$3:$A$100,D$1,'5. Pathway Completion'!$O$3:$O$100)</f>
        <v>0</v>
      </c>
      <c r="E39" s="22">
        <f>SUMIF('5. Pathway Completion'!$A$3:$A$100,E$1,'5. Pathway Completion'!$O$3:$O$100)</f>
        <v>0</v>
      </c>
      <c r="F39" s="22">
        <f>SUMIF('5. Pathway Completion'!$A$3:$A$100,F$1,'5. Pathway Completion'!$O$3:$O$100)</f>
        <v>0</v>
      </c>
      <c r="G39" s="22">
        <f>SUMIF('5. Pathway Completion'!$A$3:$A$100,G$1,'5. Pathway Completion'!$O$3:$O$100)</f>
        <v>0</v>
      </c>
      <c r="H39" s="22">
        <f>SUMIF('5. Pathway Completion'!$A$3:$A$100,H$1,'5. Pathway Completion'!$O$3:$O$100)</f>
        <v>0</v>
      </c>
      <c r="I39" s="22">
        <f>SUMIF('5. Pathway Completion'!$A$3:$A$100,I$1,'5. Pathway Completion'!$O$3:$O$100)</f>
        <v>0</v>
      </c>
      <c r="J39" s="22">
        <f>SUMIF('5. Pathway Completion'!$A$3:$A$100,J$1,'5. Pathway Completion'!$O$3:$O$100)</f>
        <v>0</v>
      </c>
      <c r="K39" s="22">
        <f>SUMIF('5. Pathway Completion'!$A$3:$A$100,K$1,'5. Pathway Completion'!$O$3:$O$100)</f>
        <v>0</v>
      </c>
      <c r="L39" s="22">
        <f>SUMIF('5. Pathway Completion'!$A$3:$A$100,L$1,'5. Pathway Completion'!$O$3:$O$100)</f>
        <v>0</v>
      </c>
      <c r="M39" s="22">
        <f>SUMIF('5. Pathway Completion'!$A$3:$A$100,M$1,'5. Pathway Completion'!$O$3:$O$100)</f>
        <v>0</v>
      </c>
      <c r="N39" s="22">
        <f>SUMIF('5. Pathway Completion'!$A$3:$A$100,N$1,'5. Pathway Completion'!$O$3:$O$100)</f>
        <v>0</v>
      </c>
      <c r="O39" s="22">
        <f>SUMIF('5. Pathway Completion'!$A$3:$A$100,O$1,'5. Pathway Completion'!$O$3:$O$100)</f>
        <v>0</v>
      </c>
      <c r="P39" s="22">
        <f>SUMIF('5. Pathway Completion'!$A$3:$A$100,P$1,'5. Pathway Completion'!$O$3:$O$100)</f>
        <v>0</v>
      </c>
      <c r="Q39" s="22">
        <f>SUMIF('5. Pathway Completion'!$A$3:$A$100,Q$1,'5. Pathway Completion'!$O$3:$O$100)</f>
        <v>0</v>
      </c>
      <c r="R39" s="22">
        <f>SUMIF('5. Pathway Completion'!$A$3:$A$100,R$1,'5. Pathway Completion'!$O$3:$O$100)</f>
        <v>0</v>
      </c>
      <c r="S39" s="22">
        <f>SUMIF('5. Pathway Completion'!$A$3:$A$100,S$1,'5. Pathway Completion'!$O$3:$O$100)</f>
        <v>0</v>
      </c>
      <c r="T39" s="22">
        <f>SUMIF('5. Pathway Completion'!$A$3:$A$100,T$1,'5. Pathway Completion'!$O$3:$O$100)</f>
        <v>0</v>
      </c>
      <c r="U39" s="22">
        <f>SUMIF('5. Pathway Completion'!$A$3:$A$100,U$1,'5. Pathway Completion'!$O$3:$O$100)</f>
        <v>0</v>
      </c>
      <c r="V39" s="22">
        <f>SUMIF('5. Pathway Completion'!$A$3:$A$100,V$1,'5. Pathway Completion'!$O$3:$O$100)</f>
        <v>0</v>
      </c>
      <c r="W39" s="22">
        <f>SUMIF('5. Pathway Completion'!$A$3:$A$100,W$1,'5. Pathway Completion'!$O$3:$O$100)</f>
        <v>0</v>
      </c>
      <c r="X39" s="22">
        <f>SUMIF('5. Pathway Completion'!$A$3:$A$100,X$1,'5. Pathway Completion'!$O$3:$O$100)</f>
        <v>0</v>
      </c>
      <c r="Y39" s="22">
        <f>SUMIF('5. Pathway Completion'!$A$3:$A$100,Y$1,'5. Pathway Completion'!$O$3:$O$100)</f>
        <v>0</v>
      </c>
      <c r="Z39" s="22">
        <f>SUMIF('5. Pathway Completion'!$A$3:$A$100,Z$1,'5. Pathway Completion'!$O$3:$O$100)</f>
        <v>0</v>
      </c>
      <c r="AA39" s="22">
        <f>SUMIF('5. Pathway Completion'!$A$3:$A$100,AA$1,'5. Pathway Completion'!$O$3:$O$100)</f>
        <v>0</v>
      </c>
      <c r="AB39" s="22">
        <f>SUMIF('5. Pathway Completion'!$A$3:$A$100,AB$1,'5. Pathway Completion'!$O$3:$O$100)</f>
        <v>0</v>
      </c>
      <c r="AC39" s="22">
        <f>SUMIF('5. Pathway Completion'!$A$3:$A$100,AC$1,'5. Pathway Completion'!$O$3:$O$100)</f>
        <v>0</v>
      </c>
      <c r="AD39" s="22">
        <f>SUMIF('5. Pathway Completion'!$A$3:$A$100,AD$1,'5. Pathway Completion'!$O$3:$O$100)</f>
        <v>0</v>
      </c>
      <c r="AE39" s="22">
        <f>SUMIF('5. Pathway Completion'!$A$3:$A$100,AE$1,'5. Pathway Completion'!$O$3:$O$100)</f>
        <v>0</v>
      </c>
      <c r="AF39" s="22">
        <f>SUMIF('5. Pathway Completion'!$A$3:$A$100,AF$1,'5. Pathway Completion'!$O$3:$O$100)</f>
        <v>0</v>
      </c>
      <c r="AG39" s="22">
        <f>SUMIF('5. Pathway Completion'!$A$3:$A$100,AG$1,'5. Pathway Completion'!$O$3:$O$100)</f>
        <v>0</v>
      </c>
      <c r="AH39" s="22">
        <f>SUMIF('5. Pathway Completion'!$A$3:$A$100,AH$1,'5. Pathway Completion'!$O$3:$O$100)</f>
        <v>0</v>
      </c>
      <c r="AI39" s="22">
        <f>SUMIF('5. Pathway Completion'!$A$3:$A$100,AI$1,'5. Pathway Completion'!$O$3:$O$100)</f>
        <v>0</v>
      </c>
      <c r="AJ39" s="22">
        <f>SUMIF('5. Pathway Completion'!$A$3:$A$100,AJ$1,'5. Pathway Completion'!$O$3:$O$100)</f>
        <v>0</v>
      </c>
      <c r="AK39" s="22">
        <f>SUMIF('5. Pathway Completion'!$A$3:$A$100,AK$1,'5. Pathway Completion'!$O$3:$O$100)</f>
        <v>0</v>
      </c>
      <c r="AL39" s="22">
        <f>SUMIF('5. Pathway Completion'!$A$3:$A$100,AL$1,'5. Pathway Completion'!$O$3:$O$100)</f>
        <v>0</v>
      </c>
      <c r="AM39" s="22">
        <f>SUMIF('5. Pathway Completion'!$A$3:$A$100,AM$1,'5. Pathway Completion'!$O$3:$O$100)</f>
        <v>0</v>
      </c>
      <c r="AN39" s="22">
        <f>SUMIF('5. Pathway Completion'!$A$3:$A$100,AN$1,'5. Pathway Completion'!$O$3:$O$100)</f>
        <v>0</v>
      </c>
      <c r="AO39" s="22">
        <f>SUMIF('5. Pathway Completion'!$A$3:$A$100,AO$1,'5. Pathway Completion'!$O$3:$O$100)</f>
        <v>0</v>
      </c>
      <c r="AP39" s="22">
        <f>SUMIF('5. Pathway Completion'!$A$3:$A$100,AP$1,'5. Pathway Completion'!$O$3:$O$100)</f>
        <v>0</v>
      </c>
      <c r="AQ39" s="22">
        <f>SUMIF('5. Pathway Completion'!$A$3:$A$100,AQ$1,'5. Pathway Completion'!$O$3:$O$100)</f>
        <v>0</v>
      </c>
    </row>
    <row r="40" spans="1:43" s="23" customFormat="1" ht="15.75" thickBot="1" x14ac:dyDescent="0.3">
      <c r="A40" s="179"/>
      <c r="B40" s="11" t="s">
        <v>76</v>
      </c>
      <c r="C40" s="23">
        <f>SUM('5. Pathway Completion'!P$3:P$100)</f>
        <v>0</v>
      </c>
      <c r="D40" s="22">
        <f>SUMIF('5. Pathway Completion'!$A$3:$A$100,D$1,'5. Pathway Completion'!$P$3:$P$100)</f>
        <v>0</v>
      </c>
      <c r="E40" s="22">
        <f>SUMIF('5. Pathway Completion'!$A$3:$A$100,E$1,'5. Pathway Completion'!$P$3:$P$100)</f>
        <v>0</v>
      </c>
      <c r="F40" s="22">
        <f>SUMIF('5. Pathway Completion'!$A$3:$A$100,F$1,'5. Pathway Completion'!$P$3:$P$100)</f>
        <v>0</v>
      </c>
      <c r="G40" s="22">
        <f>SUMIF('5. Pathway Completion'!$A$3:$A$100,G$1,'5. Pathway Completion'!$P$3:$P$100)</f>
        <v>0</v>
      </c>
      <c r="H40" s="22">
        <f>SUMIF('5. Pathway Completion'!$A$3:$A$100,H$1,'5. Pathway Completion'!$P$3:$P$100)</f>
        <v>0</v>
      </c>
      <c r="I40" s="22">
        <f>SUMIF('5. Pathway Completion'!$A$3:$A$100,I$1,'5. Pathway Completion'!$P$3:$P$100)</f>
        <v>0</v>
      </c>
      <c r="J40" s="22">
        <f>SUMIF('5. Pathway Completion'!$A$3:$A$100,J$1,'5. Pathway Completion'!$P$3:$P$100)</f>
        <v>0</v>
      </c>
      <c r="K40" s="22">
        <f>SUMIF('5. Pathway Completion'!$A$3:$A$100,K$1,'5. Pathway Completion'!$P$3:$P$100)</f>
        <v>0</v>
      </c>
      <c r="L40" s="22">
        <f>SUMIF('5. Pathway Completion'!$A$3:$A$100,L$1,'5. Pathway Completion'!$P$3:$P$100)</f>
        <v>0</v>
      </c>
      <c r="M40" s="22">
        <f>SUMIF('5. Pathway Completion'!$A$3:$A$100,M$1,'5. Pathway Completion'!$P$3:$P$100)</f>
        <v>0</v>
      </c>
      <c r="N40" s="22">
        <f>SUMIF('5. Pathway Completion'!$A$3:$A$100,N$1,'5. Pathway Completion'!$P$3:$P$100)</f>
        <v>0</v>
      </c>
      <c r="O40" s="22">
        <f>SUMIF('5. Pathway Completion'!$A$3:$A$100,O$1,'5. Pathway Completion'!$P$3:$P$100)</f>
        <v>0</v>
      </c>
      <c r="P40" s="22">
        <f>SUMIF('5. Pathway Completion'!$A$3:$A$100,P$1,'5. Pathway Completion'!$P$3:$P$100)</f>
        <v>0</v>
      </c>
      <c r="Q40" s="22">
        <f>SUMIF('5. Pathway Completion'!$A$3:$A$100,Q$1,'5. Pathway Completion'!$P$3:$P$100)</f>
        <v>0</v>
      </c>
      <c r="R40" s="22">
        <f>SUMIF('5. Pathway Completion'!$A$3:$A$100,R$1,'5. Pathway Completion'!$P$3:$P$100)</f>
        <v>0</v>
      </c>
      <c r="S40" s="22">
        <f>SUMIF('5. Pathway Completion'!$A$3:$A$100,S$1,'5. Pathway Completion'!$P$3:$P$100)</f>
        <v>0</v>
      </c>
      <c r="T40" s="22">
        <f>SUMIF('5. Pathway Completion'!$A$3:$A$100,T$1,'5. Pathway Completion'!$P$3:$P$100)</f>
        <v>0</v>
      </c>
      <c r="U40" s="22">
        <f>SUMIF('5. Pathway Completion'!$A$3:$A$100,U$1,'5. Pathway Completion'!$P$3:$P$100)</f>
        <v>0</v>
      </c>
      <c r="V40" s="22">
        <f>SUMIF('5. Pathway Completion'!$A$3:$A$100,V$1,'5. Pathway Completion'!$P$3:$P$100)</f>
        <v>0</v>
      </c>
      <c r="W40" s="22">
        <f>SUMIF('5. Pathway Completion'!$A$3:$A$100,W$1,'5. Pathway Completion'!$P$3:$P$100)</f>
        <v>0</v>
      </c>
      <c r="X40" s="22">
        <f>SUMIF('5. Pathway Completion'!$A$3:$A$100,X$1,'5. Pathway Completion'!$P$3:$P$100)</f>
        <v>0</v>
      </c>
      <c r="Y40" s="22">
        <f>SUMIF('5. Pathway Completion'!$A$3:$A$100,Y$1,'5. Pathway Completion'!$P$3:$P$100)</f>
        <v>0</v>
      </c>
      <c r="Z40" s="22">
        <f>SUMIF('5. Pathway Completion'!$A$3:$A$100,Z$1,'5. Pathway Completion'!$P$3:$P$100)</f>
        <v>0</v>
      </c>
      <c r="AA40" s="22">
        <f>SUMIF('5. Pathway Completion'!$A$3:$A$100,AA$1,'5. Pathway Completion'!$P$3:$P$100)</f>
        <v>0</v>
      </c>
      <c r="AB40" s="22">
        <f>SUMIF('5. Pathway Completion'!$A$3:$A$100,AB$1,'5. Pathway Completion'!$P$3:$P$100)</f>
        <v>0</v>
      </c>
      <c r="AC40" s="22">
        <f>SUMIF('5. Pathway Completion'!$A$3:$A$100,AC$1,'5. Pathway Completion'!$P$3:$P$100)</f>
        <v>0</v>
      </c>
      <c r="AD40" s="22">
        <f>SUMIF('5. Pathway Completion'!$A$3:$A$100,AD$1,'5. Pathway Completion'!$P$3:$P$100)</f>
        <v>0</v>
      </c>
      <c r="AE40" s="22">
        <f>SUMIF('5. Pathway Completion'!$A$3:$A$100,AE$1,'5. Pathway Completion'!$P$3:$P$100)</f>
        <v>0</v>
      </c>
      <c r="AF40" s="22">
        <f>SUMIF('5. Pathway Completion'!$A$3:$A$100,AF$1,'5. Pathway Completion'!$P$3:$P$100)</f>
        <v>0</v>
      </c>
      <c r="AG40" s="22">
        <f>SUMIF('5. Pathway Completion'!$A$3:$A$100,AG$1,'5. Pathway Completion'!$P$3:$P$100)</f>
        <v>0</v>
      </c>
      <c r="AH40" s="22">
        <f>SUMIF('5. Pathway Completion'!$A$3:$A$100,AH$1,'5. Pathway Completion'!$P$3:$P$100)</f>
        <v>0</v>
      </c>
      <c r="AI40" s="22">
        <f>SUMIF('5. Pathway Completion'!$A$3:$A$100,AI$1,'5. Pathway Completion'!$P$3:$P$100)</f>
        <v>0</v>
      </c>
      <c r="AJ40" s="22">
        <f>SUMIF('5. Pathway Completion'!$A$3:$A$100,AJ$1,'5. Pathway Completion'!$P$3:$P$100)</f>
        <v>0</v>
      </c>
      <c r="AK40" s="22">
        <f>SUMIF('5. Pathway Completion'!$A$3:$A$100,AK$1,'5. Pathway Completion'!$P$3:$P$100)</f>
        <v>0</v>
      </c>
      <c r="AL40" s="22">
        <f>SUMIF('5. Pathway Completion'!$A$3:$A$100,AL$1,'5. Pathway Completion'!$P$3:$P$100)</f>
        <v>0</v>
      </c>
      <c r="AM40" s="22">
        <f>SUMIF('5. Pathway Completion'!$A$3:$A$100,AM$1,'5. Pathway Completion'!$P$3:$P$100)</f>
        <v>0</v>
      </c>
      <c r="AN40" s="22">
        <f>SUMIF('5. Pathway Completion'!$A$3:$A$100,AN$1,'5. Pathway Completion'!$P$3:$P$100)</f>
        <v>0</v>
      </c>
      <c r="AO40" s="22">
        <f>SUMIF('5. Pathway Completion'!$A$3:$A$100,AO$1,'5. Pathway Completion'!$P$3:$P$100)</f>
        <v>0</v>
      </c>
      <c r="AP40" s="22">
        <f>SUMIF('5. Pathway Completion'!$A$3:$A$100,AP$1,'5. Pathway Completion'!$P$3:$P$100)</f>
        <v>0</v>
      </c>
      <c r="AQ40" s="22">
        <f>SUMIF('5. Pathway Completion'!$A$3:$A$100,AQ$1,'5. Pathway Completion'!$P$3:$P$100)</f>
        <v>0</v>
      </c>
    </row>
  </sheetData>
  <mergeCells count="3">
    <mergeCell ref="A2:A14"/>
    <mergeCell ref="A15:A27"/>
    <mergeCell ref="A28:A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7"/>
  <sheetViews>
    <sheetView workbookViewId="0">
      <selection activeCell="B1" sqref="B1:F1"/>
    </sheetView>
  </sheetViews>
  <sheetFormatPr defaultColWidth="8.7109375" defaultRowHeight="14.25" x14ac:dyDescent="0.2"/>
  <cols>
    <col min="1" max="1" width="26.7109375" style="1" bestFit="1" customWidth="1"/>
    <col min="2" max="2" width="23.85546875" style="1" bestFit="1" customWidth="1"/>
    <col min="3" max="3" width="25.42578125" style="1" bestFit="1" customWidth="1"/>
    <col min="4" max="4" width="23.42578125" style="1" bestFit="1" customWidth="1"/>
    <col min="5" max="5" width="24.42578125" style="1" bestFit="1" customWidth="1"/>
    <col min="6" max="6" width="26.28515625" style="1" bestFit="1" customWidth="1"/>
    <col min="7" max="7" width="22.7109375" style="1" bestFit="1" customWidth="1"/>
    <col min="8" max="16384" width="8.7109375" style="1"/>
  </cols>
  <sheetData>
    <row r="1" spans="1:7" s="5" customFormat="1" ht="15" x14ac:dyDescent="0.25">
      <c r="A1" s="5" t="s">
        <v>116</v>
      </c>
      <c r="B1" s="183" t="str">
        <f>'Building Dashboard'!$C$3</f>
        <v>Another Course to College</v>
      </c>
      <c r="C1" s="183"/>
      <c r="D1" s="183"/>
      <c r="E1" s="183"/>
      <c r="F1" s="183"/>
    </row>
    <row r="4" spans="1:7" s="5" customFormat="1" ht="15" x14ac:dyDescent="0.25">
      <c r="A4" s="11" t="s">
        <v>113</v>
      </c>
      <c r="B4" s="11" t="s">
        <v>117</v>
      </c>
      <c r="C4" s="11" t="s">
        <v>118</v>
      </c>
      <c r="D4" s="11" t="s">
        <v>119</v>
      </c>
      <c r="E4" s="11" t="s">
        <v>120</v>
      </c>
      <c r="F4" s="11" t="s">
        <v>122</v>
      </c>
      <c r="G4" s="11" t="s">
        <v>121</v>
      </c>
    </row>
    <row r="5" spans="1:7" ht="15" x14ac:dyDescent="0.25">
      <c r="A5" s="11" t="s">
        <v>1</v>
      </c>
      <c r="B5" s="109" t="e" cm="1">
        <f t="array" ref="B5:B17">'Cluster Dashboard Feeder Data'!F4:F16</f>
        <v>#DIV/0!</v>
      </c>
      <c r="C5" s="110" t="e">
        <f>INDEX('Percents by Building'!$D$15:$S$27,MATCH('Building Dashboard Feeder Data'!$A5,'Percents by Building'!$B$15:$B$27,0),MATCH('Building Dashboard Feeder Data'!$B$1,'Percents by Building'!$D$1:$AQ$1,0))</f>
        <v>#DIV/0!</v>
      </c>
      <c r="D5" s="110" t="e" cm="1">
        <f t="array" ref="D5:D17">'Cluster Dashboard Feeder Data'!J4:J16</f>
        <v>#DIV/0!</v>
      </c>
      <c r="E5" s="110" t="e">
        <f>INDEX('Percents by Building'!$D$28:$S$40,MATCH('Building Dashboard Feeder Data'!$A5,'Percents by Building'!$B$28:$B$40,0),MATCH('Building Dashboard Feeder Data'!$B$1,_xlfn.ANCHORARRAY('Percents by Building'!$D$1),0))</f>
        <v>#DIV/0!</v>
      </c>
      <c r="F5" s="110" t="e" cm="1">
        <f t="array" ref="F5:F17">'District Subgroup Overview'!C4:C16</f>
        <v>#DIV/0!</v>
      </c>
      <c r="G5" s="110" t="e">
        <f>INDEX('Building Demo Percents'!$B$2:$AO$14,MATCH('Building Dashboard Feeder Data'!$A5,'Building Demo Percents'!$A$2:$A$14,0),MATCH('Building Dashboard Feeder Data'!$B$1,'Building Demo Percents'!$B$1:$AO$1,0))</f>
        <v>#N/A</v>
      </c>
    </row>
    <row r="6" spans="1:7" ht="15" x14ac:dyDescent="0.25">
      <c r="A6" s="11" t="s">
        <v>2</v>
      </c>
      <c r="B6" s="109" t="e">
        <v>#DIV/0!</v>
      </c>
      <c r="C6" s="110" t="e">
        <f>INDEX('Percents by Building'!$D$15:$S$27,MATCH('Building Dashboard Feeder Data'!$A6,'Percents by Building'!$B$15:$B$27,0),MATCH('Building Dashboard Feeder Data'!$B$1,'Percents by Building'!$D$1:$AQ$1,0))</f>
        <v>#DIV/0!</v>
      </c>
      <c r="D6" s="110" t="e">
        <v>#DIV/0!</v>
      </c>
      <c r="E6" s="110" t="e">
        <f>INDEX('Percents by Building'!$D$28:$S$40,MATCH('Building Dashboard Feeder Data'!$A6,'Percents by Building'!$B$28:$B$40,0),MATCH('Building Dashboard Feeder Data'!$B$1,_xlfn.ANCHORARRAY('Percents by Building'!$D$1),0))</f>
        <v>#DIV/0!</v>
      </c>
      <c r="F6" s="110" t="e">
        <v>#DIV/0!</v>
      </c>
      <c r="G6" s="110" t="e">
        <f>INDEX('Building Demo Percents'!$B$2:$AO$14,MATCH('Building Dashboard Feeder Data'!$A6,'Building Demo Percents'!$A$2:$A$14,0),MATCH('Building Dashboard Feeder Data'!$B$1,'Building Demo Percents'!$B$1:$AO$1,0))</f>
        <v>#N/A</v>
      </c>
    </row>
    <row r="7" spans="1:7" ht="15" x14ac:dyDescent="0.25">
      <c r="A7" s="11" t="s">
        <v>3</v>
      </c>
      <c r="B7" s="109" t="e">
        <v>#DIV/0!</v>
      </c>
      <c r="C7" s="110" t="e">
        <f>INDEX('Percents by Building'!$D$15:$S$27,MATCH('Building Dashboard Feeder Data'!$A7,'Percents by Building'!$B$15:$B$27,0),MATCH('Building Dashboard Feeder Data'!$B$1,'Percents by Building'!$D$1:$AQ$1,0))</f>
        <v>#DIV/0!</v>
      </c>
      <c r="D7" s="110" t="e">
        <v>#DIV/0!</v>
      </c>
      <c r="E7" s="110" t="e">
        <f>INDEX('Percents by Building'!$D$28:$S$40,MATCH('Building Dashboard Feeder Data'!$A7,'Percents by Building'!$B$28:$B$40,0),MATCH('Building Dashboard Feeder Data'!$B$1,_xlfn.ANCHORARRAY('Percents by Building'!$D$1),0))</f>
        <v>#DIV/0!</v>
      </c>
      <c r="F7" s="110" t="e">
        <v>#DIV/0!</v>
      </c>
      <c r="G7" s="110" t="e">
        <f>INDEX('Building Demo Percents'!$B$2:$AO$14,MATCH('Building Dashboard Feeder Data'!$A7,'Building Demo Percents'!$A$2:$A$14,0),MATCH('Building Dashboard Feeder Data'!$B$1,'Building Demo Percents'!$B$1:$AO$1,0))</f>
        <v>#N/A</v>
      </c>
    </row>
    <row r="8" spans="1:7" ht="15" x14ac:dyDescent="0.25">
      <c r="A8" s="11" t="s">
        <v>4</v>
      </c>
      <c r="B8" s="109" t="e">
        <v>#DIV/0!</v>
      </c>
      <c r="C8" s="110" t="e">
        <f>INDEX('Percents by Building'!$D$15:$S$27,MATCH('Building Dashboard Feeder Data'!$A8,'Percents by Building'!$B$15:$B$27,0),MATCH('Building Dashboard Feeder Data'!$B$1,'Percents by Building'!$D$1:$AQ$1,0))</f>
        <v>#DIV/0!</v>
      </c>
      <c r="D8" s="110" t="e">
        <v>#DIV/0!</v>
      </c>
      <c r="E8" s="110" t="e">
        <f>INDEX('Percents by Building'!$D$28:$S$40,MATCH('Building Dashboard Feeder Data'!$A8,'Percents by Building'!$B$28:$B$40,0),MATCH('Building Dashboard Feeder Data'!$B$1,_xlfn.ANCHORARRAY('Percents by Building'!$D$1),0))</f>
        <v>#DIV/0!</v>
      </c>
      <c r="F8" s="110" t="e">
        <v>#DIV/0!</v>
      </c>
      <c r="G8" s="110" t="e">
        <f>INDEX('Building Demo Percents'!$B$2:$AO$14,MATCH('Building Dashboard Feeder Data'!$A8,'Building Demo Percents'!$A$2:$A$14,0),MATCH('Building Dashboard Feeder Data'!$B$1,'Building Demo Percents'!$B$1:$AO$1,0))</f>
        <v>#N/A</v>
      </c>
    </row>
    <row r="9" spans="1:7" ht="15" x14ac:dyDescent="0.25">
      <c r="A9" s="11" t="s">
        <v>78</v>
      </c>
      <c r="B9" s="109" t="e">
        <v>#DIV/0!</v>
      </c>
      <c r="C9" s="110" t="e">
        <f>INDEX('Percents by Building'!$D$15:$S$27,MATCH('Building Dashboard Feeder Data'!$A9,'Percents by Building'!$B$15:$B$27,0),MATCH('Building Dashboard Feeder Data'!$B$1,'Percents by Building'!$D$1:$AQ$1,0))</f>
        <v>#DIV/0!</v>
      </c>
      <c r="D9" s="110" t="e">
        <v>#DIV/0!</v>
      </c>
      <c r="E9" s="110" t="e">
        <f>INDEX('Percents by Building'!$D$28:$S$40,MATCH('Building Dashboard Feeder Data'!$A9,'Percents by Building'!$B$28:$B$40,0),MATCH('Building Dashboard Feeder Data'!$B$1,_xlfn.ANCHORARRAY('Percents by Building'!$D$1),0))</f>
        <v>#DIV/0!</v>
      </c>
      <c r="F9" s="110" t="e">
        <v>#DIV/0!</v>
      </c>
      <c r="G9" s="110" t="e">
        <f>INDEX('Building Demo Percents'!$B$2:$AO$14,MATCH('Building Dashboard Feeder Data'!$A9,'Building Demo Percents'!$A$2:$A$14,0),MATCH('Building Dashboard Feeder Data'!$B$1,'Building Demo Percents'!$B$1:$AO$1,0))</f>
        <v>#N/A</v>
      </c>
    </row>
    <row r="10" spans="1:7" ht="15" x14ac:dyDescent="0.25">
      <c r="A10" s="11" t="s">
        <v>5</v>
      </c>
      <c r="B10" s="109" t="e">
        <v>#DIV/0!</v>
      </c>
      <c r="C10" s="110" t="e">
        <f>INDEX('Percents by Building'!$D$15:$S$27,MATCH('Building Dashboard Feeder Data'!$A10,'Percents by Building'!$B$15:$B$27,0),MATCH('Building Dashboard Feeder Data'!$B$1,'Percents by Building'!$D$1:$AQ$1,0))</f>
        <v>#DIV/0!</v>
      </c>
      <c r="D10" s="110" t="e">
        <v>#DIV/0!</v>
      </c>
      <c r="E10" s="110" t="e">
        <f>INDEX('Percents by Building'!$D$28:$S$40,MATCH('Building Dashboard Feeder Data'!$A10,'Percents by Building'!$B$28:$B$40,0),MATCH('Building Dashboard Feeder Data'!$B$1,_xlfn.ANCHORARRAY('Percents by Building'!$D$1),0))</f>
        <v>#DIV/0!</v>
      </c>
      <c r="F10" s="110" t="e">
        <v>#DIV/0!</v>
      </c>
      <c r="G10" s="110" t="e">
        <f>INDEX('Building Demo Percents'!$B$2:$AO$14,MATCH('Building Dashboard Feeder Data'!$A10,'Building Demo Percents'!$A$2:$A$14,0),MATCH('Building Dashboard Feeder Data'!$B$1,'Building Demo Percents'!$B$1:$AO$1,0))</f>
        <v>#N/A</v>
      </c>
    </row>
    <row r="11" spans="1:7" ht="15" x14ac:dyDescent="0.25">
      <c r="A11" s="11" t="s">
        <v>32</v>
      </c>
      <c r="B11" s="110" t="e">
        <v>#DIV/0!</v>
      </c>
      <c r="C11" s="110" t="e">
        <f>INDEX('Percents by Building'!$D$15:$S$27,MATCH('Building Dashboard Feeder Data'!$A11,'Percents by Building'!$B$15:$B$27,0),MATCH('Building Dashboard Feeder Data'!$B$1,'Percents by Building'!$D$1:$AQ$1,0))</f>
        <v>#DIV/0!</v>
      </c>
      <c r="D11" s="110" t="e">
        <v>#DIV/0!</v>
      </c>
      <c r="E11" s="110" t="e">
        <f>INDEX('Percents by Building'!$D$28:$S$40,MATCH('Building Dashboard Feeder Data'!$A11,'Percents by Building'!$B$28:$B$40,0),MATCH('Building Dashboard Feeder Data'!$B$1,_xlfn.ANCHORARRAY('Percents by Building'!$D$1),0))</f>
        <v>#DIV/0!</v>
      </c>
      <c r="F11" s="110" t="e">
        <v>#DIV/0!</v>
      </c>
      <c r="G11" s="110" t="e">
        <f>INDEX('Building Demo Percents'!$B$2:$AO$14,MATCH('Building Dashboard Feeder Data'!$A11,'Building Demo Percents'!$A$2:$A$14,0),MATCH('Building Dashboard Feeder Data'!$B$1,'Building Demo Percents'!$B$1:$AO$1,0))</f>
        <v>#N/A</v>
      </c>
    </row>
    <row r="12" spans="1:7" ht="15" x14ac:dyDescent="0.25">
      <c r="A12" s="11" t="s">
        <v>77</v>
      </c>
      <c r="B12" s="109" t="e">
        <v>#DIV/0!</v>
      </c>
      <c r="C12" s="110" t="e">
        <f>INDEX('Percents by Building'!$D$15:$S$27,MATCH('Building Dashboard Feeder Data'!$A12,'Percents by Building'!$B$15:$B$27,0),MATCH('Building Dashboard Feeder Data'!$B$1,'Percents by Building'!$D$1:$AQ$1,0))</f>
        <v>#DIV/0!</v>
      </c>
      <c r="D12" s="110" t="e">
        <v>#DIV/0!</v>
      </c>
      <c r="E12" s="110" t="e">
        <f>INDEX('Percents by Building'!$D$28:$S$40,MATCH('Building Dashboard Feeder Data'!$A12,'Percents by Building'!$B$28:$B$40,0),MATCH('Building Dashboard Feeder Data'!$B$1,_xlfn.ANCHORARRAY('Percents by Building'!$D$1),0))</f>
        <v>#DIV/0!</v>
      </c>
      <c r="F12" s="110" t="e">
        <v>#DIV/0!</v>
      </c>
      <c r="G12" s="110" t="e">
        <f>INDEX('Building Demo Percents'!$B$2:$AO$14,MATCH('Building Dashboard Feeder Data'!$A12,'Building Demo Percents'!$A$2:$A$14,0),MATCH('Building Dashboard Feeder Data'!$B$1,'Building Demo Percents'!$B$1:$AO$1,0))</f>
        <v>#N/A</v>
      </c>
    </row>
    <row r="13" spans="1:7" ht="15" x14ac:dyDescent="0.25">
      <c r="A13" s="11" t="s">
        <v>79</v>
      </c>
      <c r="B13" s="109" t="e">
        <v>#DIV/0!</v>
      </c>
      <c r="C13" s="110" t="e">
        <f>INDEX('Percents by Building'!$D$15:$S$27,MATCH('Building Dashboard Feeder Data'!$A13,'Percents by Building'!$B$15:$B$27,0),MATCH('Building Dashboard Feeder Data'!$B$1,'Percents by Building'!$D$1:$AQ$1,0))</f>
        <v>#DIV/0!</v>
      </c>
      <c r="D13" s="110" t="e">
        <v>#DIV/0!</v>
      </c>
      <c r="E13" s="110" t="e">
        <f>INDEX('Percents by Building'!$D$28:$S$40,MATCH('Building Dashboard Feeder Data'!$A13,'Percents by Building'!$B$28:$B$40,0),MATCH('Building Dashboard Feeder Data'!$B$1,_xlfn.ANCHORARRAY('Percents by Building'!$D$1),0))</f>
        <v>#DIV/0!</v>
      </c>
      <c r="F13" s="110" t="e">
        <v>#DIV/0!</v>
      </c>
      <c r="G13" s="110" t="e">
        <f>INDEX('Building Demo Percents'!$B$2:$AO$14,MATCH('Building Dashboard Feeder Data'!$A13,'Building Demo Percents'!$A$2:$A$14,0),MATCH('Building Dashboard Feeder Data'!$B$1,'Building Demo Percents'!$B$1:$AO$1,0))</f>
        <v>#N/A</v>
      </c>
    </row>
    <row r="14" spans="1:7" ht="15" x14ac:dyDescent="0.25">
      <c r="A14" s="78" t="s">
        <v>29</v>
      </c>
      <c r="B14" s="109" t="e">
        <v>#DIV/0!</v>
      </c>
      <c r="C14" s="110" t="e">
        <f>INDEX('Percents by Building'!$D$15:$S$27,MATCH('Building Dashboard Feeder Data'!$A14,'Percents by Building'!$B$15:$B$27,0),MATCH('Building Dashboard Feeder Data'!$B$1,'Percents by Building'!$D$1:$AQ$1,0))</f>
        <v>#DIV/0!</v>
      </c>
      <c r="D14" s="110" t="e">
        <v>#DIV/0!</v>
      </c>
      <c r="E14" s="110" t="e">
        <f>INDEX('Percents by Building'!$D$28:$S$40,MATCH('Building Dashboard Feeder Data'!$A14,'Percents by Building'!$B$28:$B$40,0),MATCH('Building Dashboard Feeder Data'!$B$1,_xlfn.ANCHORARRAY('Percents by Building'!$D$1),0))</f>
        <v>#DIV/0!</v>
      </c>
      <c r="F14" s="110" t="e">
        <v>#DIV/0!</v>
      </c>
      <c r="G14" s="110" t="e">
        <f>INDEX('Building Demo Percents'!$B$2:$AO$14,MATCH('Building Dashboard Feeder Data'!$A14,'Building Demo Percents'!$A$2:$A$14,0),MATCH('Building Dashboard Feeder Data'!$B$1,'Building Demo Percents'!$B$1:$AO$1,0))</f>
        <v>#N/A</v>
      </c>
    </row>
    <row r="15" spans="1:7" ht="15" x14ac:dyDescent="0.25">
      <c r="A15" s="78" t="s">
        <v>30</v>
      </c>
      <c r="B15" s="109" t="e">
        <v>#DIV/0!</v>
      </c>
      <c r="C15" s="110" t="e">
        <f>INDEX('Percents by Building'!$D$15:$S$27,MATCH('Building Dashboard Feeder Data'!$A15,'Percents by Building'!$B$15:$B$27,0),MATCH('Building Dashboard Feeder Data'!$B$1,'Percents by Building'!$D$1:$AQ$1,0))</f>
        <v>#DIV/0!</v>
      </c>
      <c r="D15" s="110" t="e">
        <v>#DIV/0!</v>
      </c>
      <c r="E15" s="110" t="e">
        <f>INDEX('Percents by Building'!$D$28:$S$40,MATCH('Building Dashboard Feeder Data'!$A15,'Percents by Building'!$B$28:$B$40,0),MATCH('Building Dashboard Feeder Data'!$B$1,_xlfn.ANCHORARRAY('Percents by Building'!$D$1),0))</f>
        <v>#DIV/0!</v>
      </c>
      <c r="F15" s="110" t="e">
        <v>#DIV/0!</v>
      </c>
      <c r="G15" s="110" t="e">
        <f>INDEX('Building Demo Percents'!$B$2:$AO$14,MATCH('Building Dashboard Feeder Data'!$A15,'Building Demo Percents'!$A$2:$A$14,0),MATCH('Building Dashboard Feeder Data'!$B$1,'Building Demo Percents'!$B$1:$AO$1,0))</f>
        <v>#N/A</v>
      </c>
    </row>
    <row r="16" spans="1:7" ht="15" x14ac:dyDescent="0.25">
      <c r="A16" s="11" t="s">
        <v>80</v>
      </c>
      <c r="B16" s="109" t="e">
        <v>#DIV/0!</v>
      </c>
      <c r="C16" s="110" t="e">
        <f>INDEX('Percents by Building'!$D$15:$S$27,MATCH('Building Dashboard Feeder Data'!$A16,'Percents by Building'!$B$15:$B$27,0),MATCH('Building Dashboard Feeder Data'!$B$1,'Percents by Building'!$D$1:$AQ$1,0))</f>
        <v>#DIV/0!</v>
      </c>
      <c r="D16" s="110" t="e">
        <v>#DIV/0!</v>
      </c>
      <c r="E16" s="110" t="e">
        <f>INDEX('Percents by Building'!$D$28:$S$40,MATCH('Building Dashboard Feeder Data'!$A16,'Percents by Building'!$B$28:$B$40,0),MATCH('Building Dashboard Feeder Data'!$B$1,_xlfn.ANCHORARRAY('Percents by Building'!$D$1),0))</f>
        <v>#DIV/0!</v>
      </c>
      <c r="F16" s="110" t="e">
        <v>#DIV/0!</v>
      </c>
      <c r="G16" s="110" t="e">
        <f>INDEX('Building Demo Percents'!$B$2:$AO$14,MATCH('Building Dashboard Feeder Data'!$A16,'Building Demo Percents'!$A$2:$A$14,0),MATCH('Building Dashboard Feeder Data'!$B$1,'Building Demo Percents'!$B$1:$AO$1,0))</f>
        <v>#N/A</v>
      </c>
    </row>
    <row r="17" spans="1:7" ht="15" x14ac:dyDescent="0.25">
      <c r="A17" s="11" t="s">
        <v>76</v>
      </c>
      <c r="B17" s="109" t="e">
        <v>#DIV/0!</v>
      </c>
      <c r="C17" s="110" t="e">
        <f>INDEX('Percents by Building'!$D$15:$S$27,MATCH('Building Dashboard Feeder Data'!$A17,'Percents by Building'!$B$15:$B$27,0),MATCH('Building Dashboard Feeder Data'!$B$1,'Percents by Building'!$D$1:$AQ$1,0))</f>
        <v>#DIV/0!</v>
      </c>
      <c r="D17" s="110" t="e">
        <v>#DIV/0!</v>
      </c>
      <c r="E17" s="110" t="e">
        <f>INDEX('Percents by Building'!$D$28:$S$40,MATCH('Building Dashboard Feeder Data'!$A17,'Percents by Building'!$B$28:$B$40,0),MATCH('Building Dashboard Feeder Data'!$B$1,_xlfn.ANCHORARRAY('Percents by Building'!$D$1),0))</f>
        <v>#DIV/0!</v>
      </c>
      <c r="F17" s="110" t="e">
        <v>#DIV/0!</v>
      </c>
      <c r="G17" s="110" t="e">
        <f>INDEX('Building Demo Percents'!$B$2:$AO$14,MATCH('Building Dashboard Feeder Data'!$A17,'Building Demo Percents'!$A$2:$A$14,0),MATCH('Building Dashboard Feeder Data'!$B$1,'Building Demo Percents'!$B$1:$AO$1,0))</f>
        <v>#N/A</v>
      </c>
    </row>
  </sheetData>
  <mergeCells count="1">
    <mergeCell ref="B1:F1"/>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14"/>
  <sheetViews>
    <sheetView workbookViewId="0">
      <selection activeCell="E3" sqref="E3"/>
    </sheetView>
  </sheetViews>
  <sheetFormatPr defaultColWidth="8.7109375" defaultRowHeight="14.25" x14ac:dyDescent="0.2"/>
  <cols>
    <col min="1" max="1" width="29.28515625" style="1" bestFit="1" customWidth="1"/>
    <col min="2" max="2" width="12.140625" style="1" customWidth="1"/>
    <col min="3" max="3" width="9.28515625" style="1" bestFit="1" customWidth="1"/>
    <col min="4" max="4" width="11.7109375" style="1" customWidth="1"/>
    <col min="5" max="6" width="15.42578125" style="1" customWidth="1"/>
    <col min="7" max="7" width="12.7109375" style="1" customWidth="1"/>
    <col min="8" max="8" width="15.85546875" style="1" customWidth="1"/>
    <col min="9" max="9" width="12.28515625" style="1" customWidth="1"/>
    <col min="10" max="10" width="9.85546875" style="1" bestFit="1" customWidth="1"/>
    <col min="11" max="11" width="10.85546875" style="1" bestFit="1" customWidth="1"/>
    <col min="12" max="12" width="15.42578125" style="1" customWidth="1"/>
    <col min="13" max="13" width="14.42578125" style="1" customWidth="1"/>
    <col min="14" max="14" width="8.85546875" style="1" bestFit="1" customWidth="1"/>
    <col min="15" max="15" width="14.42578125" style="1" customWidth="1"/>
    <col min="16" max="21" width="10.28515625" style="1" bestFit="1" customWidth="1"/>
    <col min="22" max="22" width="15.140625" style="1" customWidth="1"/>
    <col min="23" max="23" width="10.42578125" style="1" bestFit="1" customWidth="1"/>
    <col min="24" max="41" width="10.28515625" style="1" bestFit="1" customWidth="1"/>
    <col min="42" max="16384" width="8.7109375" style="1"/>
  </cols>
  <sheetData>
    <row r="1" spans="1:41" s="92" customFormat="1" ht="42" customHeight="1" x14ac:dyDescent="0.25">
      <c r="A1" s="90"/>
      <c r="B1" s="93" t="s">
        <v>52</v>
      </c>
      <c r="C1" s="93" t="s">
        <v>53</v>
      </c>
      <c r="D1" s="93" t="s">
        <v>55</v>
      </c>
      <c r="E1" s="93" t="s">
        <v>56</v>
      </c>
      <c r="F1" s="93" t="s">
        <v>57</v>
      </c>
      <c r="G1" s="93" t="s">
        <v>58</v>
      </c>
      <c r="H1" s="93" t="s">
        <v>59</v>
      </c>
      <c r="I1" s="93" t="s">
        <v>60</v>
      </c>
      <c r="J1" s="93" t="s">
        <v>61</v>
      </c>
      <c r="K1" s="93" t="s">
        <v>62</v>
      </c>
      <c r="L1" s="93" t="s">
        <v>63</v>
      </c>
      <c r="M1" s="93" t="s">
        <v>64</v>
      </c>
      <c r="N1" s="93" t="s">
        <v>65</v>
      </c>
      <c r="O1" s="93" t="s">
        <v>66</v>
      </c>
      <c r="P1" s="93" t="s">
        <v>67</v>
      </c>
      <c r="Q1" s="93" t="s">
        <v>68</v>
      </c>
      <c r="R1" s="93" t="s">
        <v>69</v>
      </c>
      <c r="S1" s="93" t="s">
        <v>70</v>
      </c>
      <c r="T1" s="93" t="s">
        <v>71</v>
      </c>
      <c r="U1" s="93" t="s">
        <v>72</v>
      </c>
      <c r="V1" s="93" t="s">
        <v>73</v>
      </c>
      <c r="W1" s="93" t="s">
        <v>74</v>
      </c>
      <c r="X1" s="92" t="s">
        <v>7</v>
      </c>
      <c r="Y1" s="92" t="s">
        <v>8</v>
      </c>
      <c r="Z1" s="92" t="s">
        <v>9</v>
      </c>
      <c r="AA1" s="92" t="s">
        <v>10</v>
      </c>
      <c r="AB1" s="92" t="s">
        <v>11</v>
      </c>
      <c r="AC1" s="92" t="s">
        <v>12</v>
      </c>
      <c r="AD1" s="92" t="s">
        <v>13</v>
      </c>
      <c r="AE1" s="92" t="s">
        <v>14</v>
      </c>
      <c r="AF1" s="92" t="s">
        <v>15</v>
      </c>
      <c r="AG1" s="92" t="s">
        <v>16</v>
      </c>
      <c r="AH1" s="92" t="s">
        <v>17</v>
      </c>
      <c r="AI1" s="92" t="s">
        <v>18</v>
      </c>
      <c r="AJ1" s="92" t="s">
        <v>19</v>
      </c>
      <c r="AK1" s="92" t="s">
        <v>20</v>
      </c>
      <c r="AL1" s="92" t="s">
        <v>21</v>
      </c>
      <c r="AM1" s="92" t="s">
        <v>22</v>
      </c>
      <c r="AN1" s="92" t="s">
        <v>23</v>
      </c>
      <c r="AO1" s="92" t="s">
        <v>24</v>
      </c>
    </row>
    <row r="2" spans="1:41" ht="15" x14ac:dyDescent="0.25">
      <c r="A2" s="11" t="s">
        <v>1</v>
      </c>
      <c r="B2" s="8" t="e">
        <f>'1. District overview'!#REF!/'1. District overview'!#REF!</f>
        <v>#REF!</v>
      </c>
      <c r="C2" s="8" t="e">
        <f>'1. District overview'!D3/'1. District overview'!$D$3</f>
        <v>#DIV/0!</v>
      </c>
      <c r="D2" s="8" t="e">
        <f>'1. District overview'!E3/'1. District overview'!$E$3</f>
        <v>#DIV/0!</v>
      </c>
      <c r="E2" s="8" t="e">
        <f>'1. District overview'!F3/'1. District overview'!$F$3</f>
        <v>#DIV/0!</v>
      </c>
      <c r="F2" s="8" t="e">
        <f>'1. District overview'!G3/'1. District overview'!$G$3</f>
        <v>#DIV/0!</v>
      </c>
      <c r="G2" s="8" t="e">
        <f>'1. District overview'!H3/'1. District overview'!$H$3</f>
        <v>#DIV/0!</v>
      </c>
      <c r="H2" s="8" t="e">
        <f>'1. District overview'!I3/'1. District overview'!$I$3</f>
        <v>#DIV/0!</v>
      </c>
      <c r="I2" s="8" t="e">
        <f>'1. District overview'!J3/'1. District overview'!$J$3</f>
        <v>#DIV/0!</v>
      </c>
      <c r="J2" s="8" t="e">
        <f>'1. District overview'!K3/'1. District overview'!$K$3</f>
        <v>#DIV/0!</v>
      </c>
      <c r="K2" s="8" t="e">
        <f>'1. District overview'!L3/'1. District overview'!$L$3</f>
        <v>#DIV/0!</v>
      </c>
      <c r="L2" s="8" t="e">
        <f>'1. District overview'!M3/'1. District overview'!$M$3</f>
        <v>#DIV/0!</v>
      </c>
      <c r="M2" s="8" t="e">
        <f>'1. District overview'!N3/'1. District overview'!$N$3</f>
        <v>#DIV/0!</v>
      </c>
      <c r="N2" s="8" t="e">
        <f>'1. District overview'!O3/'1. District overview'!$O$3</f>
        <v>#DIV/0!</v>
      </c>
      <c r="O2" s="8" t="e">
        <f>'1. District overview'!P3/'1. District overview'!$P$3</f>
        <v>#DIV/0!</v>
      </c>
      <c r="P2" s="8" t="e">
        <f>'1. District overview'!Q3/'1. District overview'!$Q$3</f>
        <v>#DIV/0!</v>
      </c>
      <c r="Q2" s="8" t="e">
        <f>'1. District overview'!R3/'1. District overview'!$R$3</f>
        <v>#DIV/0!</v>
      </c>
      <c r="R2" s="8" t="e">
        <f>'1. District overview'!S3/'1. District overview'!$S$3</f>
        <v>#DIV/0!</v>
      </c>
      <c r="S2" s="8" t="e">
        <f>'1. District overview'!T3/'1. District overview'!$T$3</f>
        <v>#DIV/0!</v>
      </c>
      <c r="T2" s="8" t="e">
        <f>'1. District overview'!U3/'1. District overview'!$U$3</f>
        <v>#DIV/0!</v>
      </c>
      <c r="U2" s="8" t="e">
        <f>'1. District overview'!V3/'1. District overview'!$V$3</f>
        <v>#DIV/0!</v>
      </c>
      <c r="V2" s="8" t="e">
        <f>'1. District overview'!W3/'1. District overview'!$W$3</f>
        <v>#DIV/0!</v>
      </c>
      <c r="W2" s="8" t="e">
        <f>'1. District overview'!X3/'1. District overview'!$X$3</f>
        <v>#DIV/0!</v>
      </c>
      <c r="X2" s="8" t="e">
        <f>'1. District overview'!Y3/'1. District overview'!$Y$3</f>
        <v>#DIV/0!</v>
      </c>
      <c r="Y2" s="8" t="e">
        <f>'1. District overview'!Z3/'1. District overview'!$Z$3</f>
        <v>#DIV/0!</v>
      </c>
      <c r="Z2" s="8" t="e">
        <f>'1. District overview'!AA3/'1. District overview'!$AA$3</f>
        <v>#DIV/0!</v>
      </c>
      <c r="AA2" s="8" t="e">
        <f>'1. District overview'!AB3/'1. District overview'!$AB$3</f>
        <v>#DIV/0!</v>
      </c>
      <c r="AB2" s="8" t="e">
        <f>'1. District overview'!#REF!/'1. District overview'!#REF!</f>
        <v>#REF!</v>
      </c>
      <c r="AC2" s="8" t="e">
        <f>'1. District overview'!AC3/'1. District overview'!$AC$3</f>
        <v>#DIV/0!</v>
      </c>
      <c r="AD2" s="8" t="e">
        <f>'1. District overview'!AD3/'1. District overview'!$AD$3</f>
        <v>#DIV/0!</v>
      </c>
      <c r="AE2" s="8" t="e">
        <f>'1. District overview'!AE3/'1. District overview'!$AE$3</f>
        <v>#DIV/0!</v>
      </c>
      <c r="AF2" s="8" t="e">
        <f>'1. District overview'!AF3/'1. District overview'!$AF$3</f>
        <v>#DIV/0!</v>
      </c>
      <c r="AG2" s="8" t="e">
        <f>'1. District overview'!AG3/'1. District overview'!$AG$3</f>
        <v>#DIV/0!</v>
      </c>
      <c r="AH2" s="8" t="e">
        <f>'1. District overview'!AH3/'1. District overview'!$AH$3</f>
        <v>#DIV/0!</v>
      </c>
      <c r="AI2" s="8" t="e">
        <f>'1. District overview'!AI3/'1. District overview'!$AI$3</f>
        <v>#DIV/0!</v>
      </c>
      <c r="AJ2" s="8" t="e">
        <f>'1. District overview'!AJ3/'1. District overview'!$AJ$3</f>
        <v>#DIV/0!</v>
      </c>
      <c r="AK2" s="8" t="e">
        <f>'1. District overview'!AK3/'1. District overview'!$AK$3</f>
        <v>#DIV/0!</v>
      </c>
      <c r="AL2" s="8" t="e">
        <f>'1. District overview'!AL3/'1. District overview'!$AL$3</f>
        <v>#DIV/0!</v>
      </c>
      <c r="AM2" s="8" t="e">
        <f>'1. District overview'!AM3/'1. District overview'!$AM$3</f>
        <v>#DIV/0!</v>
      </c>
      <c r="AN2" s="8" t="e">
        <f>'1. District overview'!AN3/'1. District overview'!$AN$3</f>
        <v>#DIV/0!</v>
      </c>
      <c r="AO2" s="8" t="e">
        <f>'1. District overview'!AO3/'1. District overview'!$AO$3</f>
        <v>#DIV/0!</v>
      </c>
    </row>
    <row r="3" spans="1:41" ht="15" x14ac:dyDescent="0.25">
      <c r="A3" s="11" t="s">
        <v>2</v>
      </c>
      <c r="B3" s="8" t="e">
        <f>'1. District overview'!#REF!/'1. District overview'!#REF!</f>
        <v>#REF!</v>
      </c>
      <c r="C3" s="8" t="e">
        <f>'1. District overview'!D4/'1. District overview'!$D$3</f>
        <v>#DIV/0!</v>
      </c>
      <c r="D3" s="8" t="e">
        <f>'1. District overview'!E4/'1. District overview'!$E$3</f>
        <v>#DIV/0!</v>
      </c>
      <c r="E3" s="8" t="e">
        <f>'1. District overview'!F4/'1. District overview'!$F$3</f>
        <v>#DIV/0!</v>
      </c>
      <c r="F3" s="8" t="e">
        <f>'1. District overview'!G4/'1. District overview'!$G$3</f>
        <v>#DIV/0!</v>
      </c>
      <c r="G3" s="8" t="e">
        <f>'1. District overview'!H4/'1. District overview'!$H$3</f>
        <v>#DIV/0!</v>
      </c>
      <c r="H3" s="8" t="e">
        <f>'1. District overview'!I4/'1. District overview'!$I$3</f>
        <v>#DIV/0!</v>
      </c>
      <c r="I3" s="8" t="e">
        <f>'1. District overview'!J4/'1. District overview'!$J$3</f>
        <v>#DIV/0!</v>
      </c>
      <c r="J3" s="8" t="e">
        <f>'1. District overview'!K4/'1. District overview'!$K$3</f>
        <v>#DIV/0!</v>
      </c>
      <c r="K3" s="8" t="e">
        <f>'1. District overview'!L4/'1. District overview'!$L$3</f>
        <v>#DIV/0!</v>
      </c>
      <c r="L3" s="8" t="e">
        <f>'1. District overview'!M4/'1. District overview'!$M$3</f>
        <v>#DIV/0!</v>
      </c>
      <c r="M3" s="8" t="e">
        <f>'1. District overview'!N4/'1. District overview'!$N$3</f>
        <v>#DIV/0!</v>
      </c>
      <c r="N3" s="8" t="e">
        <f>'1. District overview'!O4/'1. District overview'!$O$3</f>
        <v>#DIV/0!</v>
      </c>
      <c r="O3" s="8" t="e">
        <f>'1. District overview'!P4/'1. District overview'!$P$3</f>
        <v>#DIV/0!</v>
      </c>
      <c r="P3" s="8" t="e">
        <f>'1. District overview'!Q4/'1. District overview'!$Q$3</f>
        <v>#DIV/0!</v>
      </c>
      <c r="Q3" s="8" t="e">
        <f>'1. District overview'!R4/'1. District overview'!$R$3</f>
        <v>#DIV/0!</v>
      </c>
      <c r="R3" s="8" t="e">
        <f>'1. District overview'!S4/'1. District overview'!$S$3</f>
        <v>#DIV/0!</v>
      </c>
      <c r="S3" s="8" t="e">
        <f>'1. District overview'!T4/'1. District overview'!$T$3</f>
        <v>#DIV/0!</v>
      </c>
      <c r="T3" s="8" t="e">
        <f>'1. District overview'!U4/'1. District overview'!$U$3</f>
        <v>#DIV/0!</v>
      </c>
      <c r="U3" s="8" t="e">
        <f>'1. District overview'!V4/'1. District overview'!$V$3</f>
        <v>#DIV/0!</v>
      </c>
      <c r="V3" s="8" t="e">
        <f>'1. District overview'!W4/'1. District overview'!$W$3</f>
        <v>#DIV/0!</v>
      </c>
      <c r="W3" s="8" t="e">
        <f>'1. District overview'!X4/'1. District overview'!$X$3</f>
        <v>#DIV/0!</v>
      </c>
      <c r="X3" s="8" t="e">
        <f>'1. District overview'!Y4/'1. District overview'!$Y$3</f>
        <v>#DIV/0!</v>
      </c>
      <c r="Y3" s="8" t="e">
        <f>'1. District overview'!Z4/'1. District overview'!$Z$3</f>
        <v>#DIV/0!</v>
      </c>
      <c r="Z3" s="8" t="e">
        <f>'1. District overview'!AA4/'1. District overview'!$AA$3</f>
        <v>#DIV/0!</v>
      </c>
      <c r="AA3" s="8" t="e">
        <f>'1. District overview'!AB4/'1. District overview'!$AB$3</f>
        <v>#DIV/0!</v>
      </c>
      <c r="AB3" s="8" t="e">
        <f>'1. District overview'!#REF!/'1. District overview'!#REF!</f>
        <v>#REF!</v>
      </c>
      <c r="AC3" s="8" t="e">
        <f>'1. District overview'!AC4/'1. District overview'!$AC$3</f>
        <v>#DIV/0!</v>
      </c>
      <c r="AD3" s="8" t="e">
        <f>'1. District overview'!AD4/'1. District overview'!$AD$3</f>
        <v>#DIV/0!</v>
      </c>
      <c r="AE3" s="8" t="e">
        <f>'1. District overview'!AE4/'1. District overview'!$AE$3</f>
        <v>#DIV/0!</v>
      </c>
      <c r="AF3" s="8" t="e">
        <f>'1. District overview'!AF4/'1. District overview'!$AF$3</f>
        <v>#DIV/0!</v>
      </c>
      <c r="AG3" s="8" t="e">
        <f>'1. District overview'!AG4/'1. District overview'!$AG$3</f>
        <v>#DIV/0!</v>
      </c>
      <c r="AH3" s="8" t="e">
        <f>'1. District overview'!AH4/'1. District overview'!$AH$3</f>
        <v>#DIV/0!</v>
      </c>
      <c r="AI3" s="8" t="e">
        <f>'1. District overview'!AI4/'1. District overview'!$AI$3</f>
        <v>#DIV/0!</v>
      </c>
      <c r="AJ3" s="8" t="e">
        <f>'1. District overview'!AJ4/'1. District overview'!$AJ$3</f>
        <v>#DIV/0!</v>
      </c>
      <c r="AK3" s="8" t="e">
        <f>'1. District overview'!AK4/'1. District overview'!$AK$3</f>
        <v>#DIV/0!</v>
      </c>
      <c r="AL3" s="8" t="e">
        <f>'1. District overview'!AL4/'1. District overview'!$AL$3</f>
        <v>#DIV/0!</v>
      </c>
      <c r="AM3" s="8" t="e">
        <f>'1. District overview'!AM4/'1. District overview'!$AM$3</f>
        <v>#DIV/0!</v>
      </c>
      <c r="AN3" s="8" t="e">
        <f>'1. District overview'!AN4/'1. District overview'!$AN$3</f>
        <v>#DIV/0!</v>
      </c>
      <c r="AO3" s="8" t="e">
        <f>'1. District overview'!AO4/'1. District overview'!$AO$3</f>
        <v>#DIV/0!</v>
      </c>
    </row>
    <row r="4" spans="1:41" ht="15" x14ac:dyDescent="0.25">
      <c r="A4" s="11" t="s">
        <v>3</v>
      </c>
      <c r="B4" s="8" t="e">
        <f>'1. District overview'!#REF!/'1. District overview'!#REF!</f>
        <v>#REF!</v>
      </c>
      <c r="C4" s="8" t="e">
        <f>'1. District overview'!D5/'1. District overview'!$D$3</f>
        <v>#DIV/0!</v>
      </c>
      <c r="D4" s="8" t="e">
        <f>'1. District overview'!E5/'1. District overview'!$E$3</f>
        <v>#DIV/0!</v>
      </c>
      <c r="E4" s="8" t="e">
        <f>'1. District overview'!F5/'1. District overview'!$F$3</f>
        <v>#DIV/0!</v>
      </c>
      <c r="F4" s="8" t="e">
        <f>'1. District overview'!G5/'1. District overview'!$G$3</f>
        <v>#DIV/0!</v>
      </c>
      <c r="G4" s="8" t="e">
        <f>'1. District overview'!H5/'1. District overview'!$H$3</f>
        <v>#DIV/0!</v>
      </c>
      <c r="H4" s="8" t="e">
        <f>'1. District overview'!I5/'1. District overview'!$I$3</f>
        <v>#DIV/0!</v>
      </c>
      <c r="I4" s="8" t="e">
        <f>'1. District overview'!J5/'1. District overview'!$J$3</f>
        <v>#DIV/0!</v>
      </c>
      <c r="J4" s="8" t="e">
        <f>'1. District overview'!K5/'1. District overview'!$K$3</f>
        <v>#DIV/0!</v>
      </c>
      <c r="K4" s="8" t="e">
        <f>'1. District overview'!L5/'1. District overview'!$L$3</f>
        <v>#DIV/0!</v>
      </c>
      <c r="L4" s="8" t="e">
        <f>'1. District overview'!M5/'1. District overview'!$M$3</f>
        <v>#DIV/0!</v>
      </c>
      <c r="M4" s="8" t="e">
        <f>'1. District overview'!N5/'1. District overview'!$N$3</f>
        <v>#DIV/0!</v>
      </c>
      <c r="N4" s="8" t="e">
        <f>'1. District overview'!O5/'1. District overview'!$O$3</f>
        <v>#DIV/0!</v>
      </c>
      <c r="O4" s="8" t="e">
        <f>'1. District overview'!P5/'1. District overview'!$P$3</f>
        <v>#DIV/0!</v>
      </c>
      <c r="P4" s="8" t="e">
        <f>'1. District overview'!Q5/'1. District overview'!$Q$3</f>
        <v>#DIV/0!</v>
      </c>
      <c r="Q4" s="8" t="e">
        <f>'1. District overview'!R5/'1. District overview'!$R$3</f>
        <v>#DIV/0!</v>
      </c>
      <c r="R4" s="8" t="e">
        <f>'1. District overview'!S5/'1. District overview'!$S$3</f>
        <v>#DIV/0!</v>
      </c>
      <c r="S4" s="8" t="e">
        <f>'1. District overview'!T5/'1. District overview'!$T$3</f>
        <v>#DIV/0!</v>
      </c>
      <c r="T4" s="8" t="e">
        <f>'1. District overview'!U5/'1. District overview'!$U$3</f>
        <v>#DIV/0!</v>
      </c>
      <c r="U4" s="8" t="e">
        <f>'1. District overview'!V5/'1. District overview'!$V$3</f>
        <v>#DIV/0!</v>
      </c>
      <c r="V4" s="8" t="e">
        <f>'1. District overview'!W5/'1. District overview'!$W$3</f>
        <v>#DIV/0!</v>
      </c>
      <c r="W4" s="8" t="e">
        <f>'1. District overview'!X5/'1. District overview'!$X$3</f>
        <v>#DIV/0!</v>
      </c>
      <c r="X4" s="8" t="e">
        <f>'1. District overview'!Y5/'1. District overview'!$Y$3</f>
        <v>#DIV/0!</v>
      </c>
      <c r="Y4" s="8" t="e">
        <f>'1. District overview'!Z5/'1. District overview'!$Z$3</f>
        <v>#DIV/0!</v>
      </c>
      <c r="Z4" s="8" t="e">
        <f>'1. District overview'!AA5/'1. District overview'!$AA$3</f>
        <v>#DIV/0!</v>
      </c>
      <c r="AA4" s="8" t="e">
        <f>'1. District overview'!AB5/'1. District overview'!$AB$3</f>
        <v>#DIV/0!</v>
      </c>
      <c r="AB4" s="8" t="e">
        <f>'1. District overview'!#REF!/'1. District overview'!#REF!</f>
        <v>#REF!</v>
      </c>
      <c r="AC4" s="8" t="e">
        <f>'1. District overview'!AC5/'1. District overview'!$AC$3</f>
        <v>#DIV/0!</v>
      </c>
      <c r="AD4" s="8" t="e">
        <f>'1. District overview'!AD5/'1. District overview'!$AD$3</f>
        <v>#DIV/0!</v>
      </c>
      <c r="AE4" s="8" t="e">
        <f>'1. District overview'!AE5/'1. District overview'!$AE$3</f>
        <v>#DIV/0!</v>
      </c>
      <c r="AF4" s="8" t="e">
        <f>'1. District overview'!AF5/'1. District overview'!$AF$3</f>
        <v>#DIV/0!</v>
      </c>
      <c r="AG4" s="8" t="e">
        <f>'1. District overview'!AG5/'1. District overview'!$AG$3</f>
        <v>#DIV/0!</v>
      </c>
      <c r="AH4" s="8" t="e">
        <f>'1. District overview'!AH5/'1. District overview'!$AH$3</f>
        <v>#DIV/0!</v>
      </c>
      <c r="AI4" s="8" t="e">
        <f>'1. District overview'!AI5/'1. District overview'!$AI$3</f>
        <v>#DIV/0!</v>
      </c>
      <c r="AJ4" s="8" t="e">
        <f>'1. District overview'!AJ5/'1. District overview'!$AJ$3</f>
        <v>#DIV/0!</v>
      </c>
      <c r="AK4" s="8" t="e">
        <f>'1. District overview'!AK5/'1. District overview'!$AK$3</f>
        <v>#DIV/0!</v>
      </c>
      <c r="AL4" s="8" t="e">
        <f>'1. District overview'!AL5/'1. District overview'!$AL$3</f>
        <v>#DIV/0!</v>
      </c>
      <c r="AM4" s="8" t="e">
        <f>'1. District overview'!AM5/'1. District overview'!$AM$3</f>
        <v>#DIV/0!</v>
      </c>
      <c r="AN4" s="8" t="e">
        <f>'1. District overview'!AN5/'1. District overview'!$AN$3</f>
        <v>#DIV/0!</v>
      </c>
      <c r="AO4" s="8" t="e">
        <f>'1. District overview'!AO5/'1. District overview'!$AO$3</f>
        <v>#DIV/0!</v>
      </c>
    </row>
    <row r="5" spans="1:41" ht="15" x14ac:dyDescent="0.25">
      <c r="A5" s="11" t="s">
        <v>4</v>
      </c>
      <c r="B5" s="8" t="e">
        <f>'1. District overview'!#REF!/'1. District overview'!#REF!</f>
        <v>#REF!</v>
      </c>
      <c r="C5" s="8" t="e">
        <f>'1. District overview'!D6/'1. District overview'!$D$3</f>
        <v>#DIV/0!</v>
      </c>
      <c r="D5" s="8" t="e">
        <f>'1. District overview'!E6/'1. District overview'!$E$3</f>
        <v>#DIV/0!</v>
      </c>
      <c r="E5" s="8" t="e">
        <f>'1. District overview'!F6/'1. District overview'!$F$3</f>
        <v>#DIV/0!</v>
      </c>
      <c r="F5" s="8" t="e">
        <f>'1. District overview'!G6/'1. District overview'!$G$3</f>
        <v>#DIV/0!</v>
      </c>
      <c r="G5" s="8" t="e">
        <f>'1. District overview'!H6/'1. District overview'!$H$3</f>
        <v>#DIV/0!</v>
      </c>
      <c r="H5" s="8" t="e">
        <f>'1. District overview'!I6/'1. District overview'!$I$3</f>
        <v>#DIV/0!</v>
      </c>
      <c r="I5" s="8" t="e">
        <f>'1. District overview'!J6/'1. District overview'!$J$3</f>
        <v>#DIV/0!</v>
      </c>
      <c r="J5" s="8" t="e">
        <f>'1. District overview'!K6/'1. District overview'!$K$3</f>
        <v>#DIV/0!</v>
      </c>
      <c r="K5" s="8" t="e">
        <f>'1. District overview'!L6/'1. District overview'!$L$3</f>
        <v>#DIV/0!</v>
      </c>
      <c r="L5" s="8" t="e">
        <f>'1. District overview'!M6/'1. District overview'!$M$3</f>
        <v>#DIV/0!</v>
      </c>
      <c r="M5" s="8" t="e">
        <f>'1. District overview'!N6/'1. District overview'!$N$3</f>
        <v>#DIV/0!</v>
      </c>
      <c r="N5" s="8" t="e">
        <f>'1. District overview'!O6/'1. District overview'!$O$3</f>
        <v>#DIV/0!</v>
      </c>
      <c r="O5" s="8" t="e">
        <f>'1. District overview'!P6/'1. District overview'!$P$3</f>
        <v>#DIV/0!</v>
      </c>
      <c r="P5" s="8" t="e">
        <f>'1. District overview'!Q6/'1. District overview'!$Q$3</f>
        <v>#DIV/0!</v>
      </c>
      <c r="Q5" s="8" t="e">
        <f>'1. District overview'!R6/'1. District overview'!$R$3</f>
        <v>#DIV/0!</v>
      </c>
      <c r="R5" s="8" t="e">
        <f>'1. District overview'!S6/'1. District overview'!$S$3</f>
        <v>#DIV/0!</v>
      </c>
      <c r="S5" s="8" t="e">
        <f>'1. District overview'!T6/'1. District overview'!$T$3</f>
        <v>#DIV/0!</v>
      </c>
      <c r="T5" s="8" t="e">
        <f>'1. District overview'!U6/'1. District overview'!$U$3</f>
        <v>#DIV/0!</v>
      </c>
      <c r="U5" s="8" t="e">
        <f>'1. District overview'!V6/'1. District overview'!$V$3</f>
        <v>#DIV/0!</v>
      </c>
      <c r="V5" s="8" t="e">
        <f>'1. District overview'!W6/'1. District overview'!$W$3</f>
        <v>#DIV/0!</v>
      </c>
      <c r="W5" s="8" t="e">
        <f>'1. District overview'!X6/'1. District overview'!$X$3</f>
        <v>#DIV/0!</v>
      </c>
      <c r="X5" s="8" t="e">
        <f>'1. District overview'!Y6/'1. District overview'!$Y$3</f>
        <v>#DIV/0!</v>
      </c>
      <c r="Y5" s="8" t="e">
        <f>'1. District overview'!Z6/'1. District overview'!$Z$3</f>
        <v>#DIV/0!</v>
      </c>
      <c r="Z5" s="8" t="e">
        <f>'1. District overview'!AA6/'1. District overview'!$AA$3</f>
        <v>#DIV/0!</v>
      </c>
      <c r="AA5" s="8" t="e">
        <f>'1. District overview'!AB6/'1. District overview'!$AB$3</f>
        <v>#DIV/0!</v>
      </c>
      <c r="AB5" s="8" t="e">
        <f>'1. District overview'!#REF!/'1. District overview'!#REF!</f>
        <v>#REF!</v>
      </c>
      <c r="AC5" s="8" t="e">
        <f>'1. District overview'!AC6/'1. District overview'!$AC$3</f>
        <v>#DIV/0!</v>
      </c>
      <c r="AD5" s="8" t="e">
        <f>'1. District overview'!AD6/'1. District overview'!$AD$3</f>
        <v>#DIV/0!</v>
      </c>
      <c r="AE5" s="8" t="e">
        <f>'1. District overview'!AE6/'1. District overview'!$AE$3</f>
        <v>#DIV/0!</v>
      </c>
      <c r="AF5" s="8" t="e">
        <f>'1. District overview'!AF6/'1. District overview'!$AF$3</f>
        <v>#DIV/0!</v>
      </c>
      <c r="AG5" s="8" t="e">
        <f>'1. District overview'!AG6/'1. District overview'!$AG$3</f>
        <v>#DIV/0!</v>
      </c>
      <c r="AH5" s="8" t="e">
        <f>'1. District overview'!AH6/'1. District overview'!$AH$3</f>
        <v>#DIV/0!</v>
      </c>
      <c r="AI5" s="8" t="e">
        <f>'1. District overview'!AI6/'1. District overview'!$AI$3</f>
        <v>#DIV/0!</v>
      </c>
      <c r="AJ5" s="8" t="e">
        <f>'1. District overview'!AJ6/'1. District overview'!$AJ$3</f>
        <v>#DIV/0!</v>
      </c>
      <c r="AK5" s="8" t="e">
        <f>'1. District overview'!AK6/'1. District overview'!$AK$3</f>
        <v>#DIV/0!</v>
      </c>
      <c r="AL5" s="8" t="e">
        <f>'1. District overview'!AL6/'1. District overview'!$AL$3</f>
        <v>#DIV/0!</v>
      </c>
      <c r="AM5" s="8" t="e">
        <f>'1. District overview'!AM6/'1. District overview'!$AM$3</f>
        <v>#DIV/0!</v>
      </c>
      <c r="AN5" s="8" t="e">
        <f>'1. District overview'!AN6/'1. District overview'!$AN$3</f>
        <v>#DIV/0!</v>
      </c>
      <c r="AO5" s="8" t="e">
        <f>'1. District overview'!AO6/'1. District overview'!$AO$3</f>
        <v>#DIV/0!</v>
      </c>
    </row>
    <row r="6" spans="1:41" ht="15" x14ac:dyDescent="0.25">
      <c r="A6" s="11" t="s">
        <v>78</v>
      </c>
      <c r="B6" s="8" t="e">
        <f>'1. District overview'!#REF!/'1. District overview'!#REF!</f>
        <v>#REF!</v>
      </c>
      <c r="C6" s="8" t="e">
        <f>'1. District overview'!D7/'1. District overview'!$D$3</f>
        <v>#DIV/0!</v>
      </c>
      <c r="D6" s="8" t="e">
        <f>'1. District overview'!E7/'1. District overview'!$E$3</f>
        <v>#DIV/0!</v>
      </c>
      <c r="E6" s="8" t="e">
        <f>'1. District overview'!F7/'1. District overview'!$F$3</f>
        <v>#DIV/0!</v>
      </c>
      <c r="F6" s="8" t="e">
        <f>'1. District overview'!G7/'1. District overview'!$G$3</f>
        <v>#DIV/0!</v>
      </c>
      <c r="G6" s="8" t="e">
        <f>'1. District overview'!H7/'1. District overview'!$H$3</f>
        <v>#DIV/0!</v>
      </c>
      <c r="H6" s="8" t="e">
        <f>'1. District overview'!I7/'1. District overview'!$I$3</f>
        <v>#DIV/0!</v>
      </c>
      <c r="I6" s="8" t="e">
        <f>'1. District overview'!J7/'1. District overview'!$J$3</f>
        <v>#DIV/0!</v>
      </c>
      <c r="J6" s="8" t="e">
        <f>'1. District overview'!K7/'1. District overview'!$K$3</f>
        <v>#DIV/0!</v>
      </c>
      <c r="K6" s="8" t="e">
        <f>'1. District overview'!L7/'1. District overview'!$L$3</f>
        <v>#DIV/0!</v>
      </c>
      <c r="L6" s="8" t="e">
        <f>'1. District overview'!M7/'1. District overview'!$M$3</f>
        <v>#DIV/0!</v>
      </c>
      <c r="M6" s="8" t="e">
        <f>'1. District overview'!N7/'1. District overview'!$N$3</f>
        <v>#DIV/0!</v>
      </c>
      <c r="N6" s="8" t="e">
        <f>'1. District overview'!O7/'1. District overview'!$O$3</f>
        <v>#DIV/0!</v>
      </c>
      <c r="O6" s="8" t="e">
        <f>'1. District overview'!P7/'1. District overview'!$P$3</f>
        <v>#DIV/0!</v>
      </c>
      <c r="P6" s="8" t="e">
        <f>'1. District overview'!Q7/'1. District overview'!$Q$3</f>
        <v>#DIV/0!</v>
      </c>
      <c r="Q6" s="8" t="e">
        <f>'1. District overview'!R7/'1. District overview'!$R$3</f>
        <v>#DIV/0!</v>
      </c>
      <c r="R6" s="8" t="e">
        <f>'1. District overview'!S7/'1. District overview'!$S$3</f>
        <v>#DIV/0!</v>
      </c>
      <c r="S6" s="8" t="e">
        <f>'1. District overview'!T7/'1. District overview'!$T$3</f>
        <v>#DIV/0!</v>
      </c>
      <c r="T6" s="8" t="e">
        <f>'1. District overview'!U7/'1. District overview'!$U$3</f>
        <v>#DIV/0!</v>
      </c>
      <c r="U6" s="8" t="e">
        <f>'1. District overview'!V7/'1. District overview'!$V$3</f>
        <v>#DIV/0!</v>
      </c>
      <c r="V6" s="8" t="e">
        <f>'1. District overview'!W7/'1. District overview'!$W$3</f>
        <v>#DIV/0!</v>
      </c>
      <c r="W6" s="8" t="e">
        <f>'1. District overview'!X7/'1. District overview'!$X$3</f>
        <v>#DIV/0!</v>
      </c>
      <c r="X6" s="8" t="e">
        <f>'1. District overview'!Y7/'1. District overview'!$Y$3</f>
        <v>#DIV/0!</v>
      </c>
      <c r="Y6" s="8" t="e">
        <f>'1. District overview'!Z7/'1. District overview'!$Z$3</f>
        <v>#DIV/0!</v>
      </c>
      <c r="Z6" s="8" t="e">
        <f>'1. District overview'!AA7/'1. District overview'!$AA$3</f>
        <v>#DIV/0!</v>
      </c>
      <c r="AA6" s="8" t="e">
        <f>'1. District overview'!AB7/'1. District overview'!$AB$3</f>
        <v>#DIV/0!</v>
      </c>
      <c r="AB6" s="8" t="e">
        <f>'1. District overview'!#REF!/'1. District overview'!#REF!</f>
        <v>#REF!</v>
      </c>
      <c r="AC6" s="8" t="e">
        <f>'1. District overview'!AC7/'1. District overview'!$AC$3</f>
        <v>#DIV/0!</v>
      </c>
      <c r="AD6" s="8" t="e">
        <f>'1. District overview'!AD7/'1. District overview'!$AD$3</f>
        <v>#DIV/0!</v>
      </c>
      <c r="AE6" s="8" t="e">
        <f>'1. District overview'!AE7/'1. District overview'!$AE$3</f>
        <v>#DIV/0!</v>
      </c>
      <c r="AF6" s="8" t="e">
        <f>'1. District overview'!AF7/'1. District overview'!$AF$3</f>
        <v>#DIV/0!</v>
      </c>
      <c r="AG6" s="8" t="e">
        <f>'1. District overview'!AG7/'1. District overview'!$AG$3</f>
        <v>#DIV/0!</v>
      </c>
      <c r="AH6" s="8" t="e">
        <f>'1. District overview'!AH7/'1. District overview'!$AH$3</f>
        <v>#DIV/0!</v>
      </c>
      <c r="AI6" s="8" t="e">
        <f>'1. District overview'!AI7/'1. District overview'!$AI$3</f>
        <v>#DIV/0!</v>
      </c>
      <c r="AJ6" s="8" t="e">
        <f>'1. District overview'!AJ7/'1. District overview'!$AJ$3</f>
        <v>#DIV/0!</v>
      </c>
      <c r="AK6" s="8" t="e">
        <f>'1. District overview'!AK7/'1. District overview'!$AK$3</f>
        <v>#DIV/0!</v>
      </c>
      <c r="AL6" s="8" t="e">
        <f>'1. District overview'!AL7/'1. District overview'!$AL$3</f>
        <v>#DIV/0!</v>
      </c>
      <c r="AM6" s="8" t="e">
        <f>'1. District overview'!AM7/'1. District overview'!$AM$3</f>
        <v>#DIV/0!</v>
      </c>
      <c r="AN6" s="8" t="e">
        <f>'1. District overview'!AN7/'1. District overview'!$AN$3</f>
        <v>#DIV/0!</v>
      </c>
      <c r="AO6" s="8" t="e">
        <f>'1. District overview'!AO7/'1. District overview'!$AO$3</f>
        <v>#DIV/0!</v>
      </c>
    </row>
    <row r="7" spans="1:41" ht="15" x14ac:dyDescent="0.25">
      <c r="A7" s="11" t="s">
        <v>5</v>
      </c>
      <c r="B7" s="8" t="e">
        <f>'1. District overview'!#REF!/'1. District overview'!#REF!</f>
        <v>#REF!</v>
      </c>
      <c r="C7" s="8" t="e">
        <f>'1. District overview'!D8/'1. District overview'!$D$3</f>
        <v>#DIV/0!</v>
      </c>
      <c r="D7" s="8" t="e">
        <f>'1. District overview'!E8/'1. District overview'!$E$3</f>
        <v>#DIV/0!</v>
      </c>
      <c r="E7" s="8" t="e">
        <f>'1. District overview'!F8/'1. District overview'!$F$3</f>
        <v>#DIV/0!</v>
      </c>
      <c r="F7" s="8" t="e">
        <f>'1. District overview'!G8/'1. District overview'!$G$3</f>
        <v>#DIV/0!</v>
      </c>
      <c r="G7" s="8" t="e">
        <f>'1. District overview'!H8/'1. District overview'!$H$3</f>
        <v>#DIV/0!</v>
      </c>
      <c r="H7" s="8" t="e">
        <f>'1. District overview'!I8/'1. District overview'!$I$3</f>
        <v>#DIV/0!</v>
      </c>
      <c r="I7" s="8" t="e">
        <f>'1. District overview'!J8/'1. District overview'!$J$3</f>
        <v>#DIV/0!</v>
      </c>
      <c r="J7" s="8" t="e">
        <f>'1. District overview'!K8/'1. District overview'!$K$3</f>
        <v>#DIV/0!</v>
      </c>
      <c r="K7" s="8" t="e">
        <f>'1. District overview'!L8/'1. District overview'!$L$3</f>
        <v>#DIV/0!</v>
      </c>
      <c r="L7" s="8" t="e">
        <f>'1. District overview'!M8/'1. District overview'!$M$3</f>
        <v>#DIV/0!</v>
      </c>
      <c r="M7" s="8" t="e">
        <f>'1. District overview'!N8/'1. District overview'!$N$3</f>
        <v>#DIV/0!</v>
      </c>
      <c r="N7" s="8" t="e">
        <f>'1. District overview'!O8/'1. District overview'!$O$3</f>
        <v>#DIV/0!</v>
      </c>
      <c r="O7" s="8" t="e">
        <f>'1. District overview'!P8/'1. District overview'!$P$3</f>
        <v>#DIV/0!</v>
      </c>
      <c r="P7" s="8" t="e">
        <f>'1. District overview'!Q8/'1. District overview'!$Q$3</f>
        <v>#DIV/0!</v>
      </c>
      <c r="Q7" s="8" t="e">
        <f>'1. District overview'!R8/'1. District overview'!$R$3</f>
        <v>#DIV/0!</v>
      </c>
      <c r="R7" s="8" t="e">
        <f>'1. District overview'!S8/'1. District overview'!$S$3</f>
        <v>#DIV/0!</v>
      </c>
      <c r="S7" s="8" t="e">
        <f>'1. District overview'!T8/'1. District overview'!$T$3</f>
        <v>#DIV/0!</v>
      </c>
      <c r="T7" s="8" t="e">
        <f>'1. District overview'!U8/'1. District overview'!$U$3</f>
        <v>#DIV/0!</v>
      </c>
      <c r="U7" s="8" t="e">
        <f>'1. District overview'!V8/'1. District overview'!$V$3</f>
        <v>#DIV/0!</v>
      </c>
      <c r="V7" s="8" t="e">
        <f>'1. District overview'!W8/'1. District overview'!$W$3</f>
        <v>#DIV/0!</v>
      </c>
      <c r="W7" s="8" t="e">
        <f>'1. District overview'!X8/'1. District overview'!$X$3</f>
        <v>#DIV/0!</v>
      </c>
      <c r="X7" s="8" t="e">
        <f>'1. District overview'!Y8/'1. District overview'!$Y$3</f>
        <v>#DIV/0!</v>
      </c>
      <c r="Y7" s="8" t="e">
        <f>'1. District overview'!Z8/'1. District overview'!$Z$3</f>
        <v>#DIV/0!</v>
      </c>
      <c r="Z7" s="8" t="e">
        <f>'1. District overview'!AA8/'1. District overview'!$AA$3</f>
        <v>#DIV/0!</v>
      </c>
      <c r="AA7" s="8" t="e">
        <f>'1. District overview'!AB8/'1. District overview'!$AB$3</f>
        <v>#DIV/0!</v>
      </c>
      <c r="AB7" s="8" t="e">
        <f>'1. District overview'!#REF!/'1. District overview'!#REF!</f>
        <v>#REF!</v>
      </c>
      <c r="AC7" s="8" t="e">
        <f>'1. District overview'!AC8/'1. District overview'!$AC$3</f>
        <v>#DIV/0!</v>
      </c>
      <c r="AD7" s="8" t="e">
        <f>'1. District overview'!AD8/'1. District overview'!$AD$3</f>
        <v>#DIV/0!</v>
      </c>
      <c r="AE7" s="8" t="e">
        <f>'1. District overview'!AE8/'1. District overview'!$AE$3</f>
        <v>#DIV/0!</v>
      </c>
      <c r="AF7" s="8" t="e">
        <f>'1. District overview'!AF8/'1. District overview'!$AF$3</f>
        <v>#DIV/0!</v>
      </c>
      <c r="AG7" s="8" t="e">
        <f>'1. District overview'!AG8/'1. District overview'!$AG$3</f>
        <v>#DIV/0!</v>
      </c>
      <c r="AH7" s="8" t="e">
        <f>'1. District overview'!AH8/'1. District overview'!$AH$3</f>
        <v>#DIV/0!</v>
      </c>
      <c r="AI7" s="8" t="e">
        <f>'1. District overview'!AI8/'1. District overview'!$AI$3</f>
        <v>#DIV/0!</v>
      </c>
      <c r="AJ7" s="8" t="e">
        <f>'1. District overview'!AJ8/'1. District overview'!$AJ$3</f>
        <v>#DIV/0!</v>
      </c>
      <c r="AK7" s="8" t="e">
        <f>'1. District overview'!AK8/'1. District overview'!$AK$3</f>
        <v>#DIV/0!</v>
      </c>
      <c r="AL7" s="8" t="e">
        <f>'1. District overview'!AL8/'1. District overview'!$AL$3</f>
        <v>#DIV/0!</v>
      </c>
      <c r="AM7" s="8" t="e">
        <f>'1. District overview'!AM8/'1. District overview'!$AM$3</f>
        <v>#DIV/0!</v>
      </c>
      <c r="AN7" s="8" t="e">
        <f>'1. District overview'!AN8/'1. District overview'!$AN$3</f>
        <v>#DIV/0!</v>
      </c>
      <c r="AO7" s="8" t="e">
        <f>'1. District overview'!AO8/'1. District overview'!$AO$3</f>
        <v>#DIV/0!</v>
      </c>
    </row>
    <row r="8" spans="1:41" ht="15" x14ac:dyDescent="0.25">
      <c r="A8" s="11" t="s">
        <v>32</v>
      </c>
      <c r="B8" s="8" t="e">
        <f>'1. District overview'!#REF!/'1. District overview'!#REF!</f>
        <v>#REF!</v>
      </c>
      <c r="C8" s="8" t="e">
        <f>'1. District overview'!D9/'1. District overview'!$D$3</f>
        <v>#DIV/0!</v>
      </c>
      <c r="D8" s="8" t="e">
        <f>'1. District overview'!E9/'1. District overview'!$E$3</f>
        <v>#DIV/0!</v>
      </c>
      <c r="E8" s="8" t="e">
        <f>'1. District overview'!F9/'1. District overview'!$F$3</f>
        <v>#DIV/0!</v>
      </c>
      <c r="F8" s="8" t="e">
        <f>'1. District overview'!G9/'1. District overview'!$G$3</f>
        <v>#DIV/0!</v>
      </c>
      <c r="G8" s="8" t="e">
        <f>'1. District overview'!H9/'1. District overview'!$H$3</f>
        <v>#DIV/0!</v>
      </c>
      <c r="H8" s="8" t="e">
        <f>'1. District overview'!I9/'1. District overview'!$I$3</f>
        <v>#DIV/0!</v>
      </c>
      <c r="I8" s="8" t="e">
        <f>'1. District overview'!J9/'1. District overview'!$J$3</f>
        <v>#DIV/0!</v>
      </c>
      <c r="J8" s="8" t="e">
        <f>'1. District overview'!K9/'1. District overview'!$K$3</f>
        <v>#DIV/0!</v>
      </c>
      <c r="K8" s="8" t="e">
        <f>'1. District overview'!L9/'1. District overview'!$L$3</f>
        <v>#DIV/0!</v>
      </c>
      <c r="L8" s="8" t="e">
        <f>'1. District overview'!M9/'1. District overview'!$M$3</f>
        <v>#DIV/0!</v>
      </c>
      <c r="M8" s="8" t="e">
        <f>'1. District overview'!N9/'1. District overview'!$N$3</f>
        <v>#DIV/0!</v>
      </c>
      <c r="N8" s="8" t="e">
        <f>'1. District overview'!O9/'1. District overview'!$O$3</f>
        <v>#DIV/0!</v>
      </c>
      <c r="O8" s="8" t="e">
        <f>'1. District overview'!P9/'1. District overview'!$P$3</f>
        <v>#DIV/0!</v>
      </c>
      <c r="P8" s="8" t="e">
        <f>'1. District overview'!Q9/'1. District overview'!$Q$3</f>
        <v>#DIV/0!</v>
      </c>
      <c r="Q8" s="8" t="e">
        <f>'1. District overview'!R9/'1. District overview'!$R$3</f>
        <v>#DIV/0!</v>
      </c>
      <c r="R8" s="8" t="e">
        <f>'1. District overview'!S9/'1. District overview'!$S$3</f>
        <v>#DIV/0!</v>
      </c>
      <c r="S8" s="8" t="e">
        <f>'1. District overview'!T9/'1. District overview'!$T$3</f>
        <v>#DIV/0!</v>
      </c>
      <c r="T8" s="8" t="e">
        <f>'1. District overview'!U9/'1. District overview'!$U$3</f>
        <v>#DIV/0!</v>
      </c>
      <c r="U8" s="8" t="e">
        <f>'1. District overview'!V9/'1. District overview'!$V$3</f>
        <v>#DIV/0!</v>
      </c>
      <c r="V8" s="8" t="e">
        <f>'1. District overview'!W9/'1. District overview'!$W$3</f>
        <v>#DIV/0!</v>
      </c>
      <c r="W8" s="8" t="e">
        <f>'1. District overview'!X9/'1. District overview'!$X$3</f>
        <v>#DIV/0!</v>
      </c>
      <c r="X8" s="8" t="e">
        <f>'1. District overview'!Y9/'1. District overview'!$Y$3</f>
        <v>#DIV/0!</v>
      </c>
      <c r="Y8" s="8" t="e">
        <f>'1. District overview'!Z9/'1. District overview'!$Z$3</f>
        <v>#DIV/0!</v>
      </c>
      <c r="Z8" s="8" t="e">
        <f>'1. District overview'!AA9/'1. District overview'!$AA$3</f>
        <v>#DIV/0!</v>
      </c>
      <c r="AA8" s="8" t="e">
        <f>'1. District overview'!AB9/'1. District overview'!$AB$3</f>
        <v>#DIV/0!</v>
      </c>
      <c r="AB8" s="8" t="e">
        <f>'1. District overview'!#REF!/'1. District overview'!#REF!</f>
        <v>#REF!</v>
      </c>
      <c r="AC8" s="8" t="e">
        <f>'1. District overview'!AC9/'1. District overview'!$AC$3</f>
        <v>#DIV/0!</v>
      </c>
      <c r="AD8" s="8" t="e">
        <f>'1. District overview'!AD9/'1. District overview'!$AD$3</f>
        <v>#DIV/0!</v>
      </c>
      <c r="AE8" s="8" t="e">
        <f>'1. District overview'!AE9/'1. District overview'!$AE$3</f>
        <v>#DIV/0!</v>
      </c>
      <c r="AF8" s="8" t="e">
        <f>'1. District overview'!AF9/'1. District overview'!$AF$3</f>
        <v>#DIV/0!</v>
      </c>
      <c r="AG8" s="8" t="e">
        <f>'1. District overview'!AG9/'1. District overview'!$AG$3</f>
        <v>#DIV/0!</v>
      </c>
      <c r="AH8" s="8" t="e">
        <f>'1. District overview'!AH9/'1. District overview'!$AH$3</f>
        <v>#DIV/0!</v>
      </c>
      <c r="AI8" s="8" t="e">
        <f>'1. District overview'!AI9/'1. District overview'!$AI$3</f>
        <v>#DIV/0!</v>
      </c>
      <c r="AJ8" s="8" t="e">
        <f>'1. District overview'!AJ9/'1. District overview'!$AJ$3</f>
        <v>#DIV/0!</v>
      </c>
      <c r="AK8" s="8" t="e">
        <f>'1. District overview'!AK9/'1. District overview'!$AK$3</f>
        <v>#DIV/0!</v>
      </c>
      <c r="AL8" s="8" t="e">
        <f>'1. District overview'!AL9/'1. District overview'!$AL$3</f>
        <v>#DIV/0!</v>
      </c>
      <c r="AM8" s="8" t="e">
        <f>'1. District overview'!AM9/'1. District overview'!$AM$3</f>
        <v>#DIV/0!</v>
      </c>
      <c r="AN8" s="8" t="e">
        <f>'1. District overview'!AN9/'1. District overview'!$AN$3</f>
        <v>#DIV/0!</v>
      </c>
      <c r="AO8" s="8" t="e">
        <f>'1. District overview'!AO9/'1. District overview'!$AO$3</f>
        <v>#DIV/0!</v>
      </c>
    </row>
    <row r="9" spans="1:41" ht="15" x14ac:dyDescent="0.25">
      <c r="A9" s="11" t="s">
        <v>77</v>
      </c>
      <c r="B9" s="8" t="e">
        <f>'1. District overview'!#REF!/'1. District overview'!#REF!</f>
        <v>#REF!</v>
      </c>
      <c r="C9" s="8" t="e">
        <f>'1. District overview'!D10/'1. District overview'!$D$3</f>
        <v>#DIV/0!</v>
      </c>
      <c r="D9" s="8" t="e">
        <f>'1. District overview'!E10/'1. District overview'!$E$3</f>
        <v>#DIV/0!</v>
      </c>
      <c r="E9" s="8" t="e">
        <f>'1. District overview'!F10/'1. District overview'!$F$3</f>
        <v>#DIV/0!</v>
      </c>
      <c r="F9" s="8" t="e">
        <f>'1. District overview'!G10/'1. District overview'!$G$3</f>
        <v>#DIV/0!</v>
      </c>
      <c r="G9" s="8" t="e">
        <f>'1. District overview'!H10/'1. District overview'!$H$3</f>
        <v>#DIV/0!</v>
      </c>
      <c r="H9" s="8" t="e">
        <f>'1. District overview'!I10/'1. District overview'!$I$3</f>
        <v>#DIV/0!</v>
      </c>
      <c r="I9" s="8" t="e">
        <f>'1. District overview'!J10/'1. District overview'!$J$3</f>
        <v>#DIV/0!</v>
      </c>
      <c r="J9" s="8" t="e">
        <f>'1. District overview'!K10/'1. District overview'!$K$3</f>
        <v>#DIV/0!</v>
      </c>
      <c r="K9" s="8" t="e">
        <f>'1. District overview'!L10/'1. District overview'!$L$3</f>
        <v>#DIV/0!</v>
      </c>
      <c r="L9" s="8" t="e">
        <f>'1. District overview'!M10/'1. District overview'!$M$3</f>
        <v>#DIV/0!</v>
      </c>
      <c r="M9" s="8" t="e">
        <f>'1. District overview'!N10/'1. District overview'!$N$3</f>
        <v>#DIV/0!</v>
      </c>
      <c r="N9" s="8" t="e">
        <f>'1. District overview'!O10/'1. District overview'!$O$3</f>
        <v>#DIV/0!</v>
      </c>
      <c r="O9" s="8" t="e">
        <f>'1. District overview'!P10/'1. District overview'!$P$3</f>
        <v>#DIV/0!</v>
      </c>
      <c r="P9" s="8" t="e">
        <f>'1. District overview'!Q10/'1. District overview'!$Q$3</f>
        <v>#DIV/0!</v>
      </c>
      <c r="Q9" s="8" t="e">
        <f>'1. District overview'!R10/'1. District overview'!$R$3</f>
        <v>#DIV/0!</v>
      </c>
      <c r="R9" s="8" t="e">
        <f>'1. District overview'!S10/'1. District overview'!$S$3</f>
        <v>#DIV/0!</v>
      </c>
      <c r="S9" s="8" t="e">
        <f>'1. District overview'!T10/'1. District overview'!$T$3</f>
        <v>#DIV/0!</v>
      </c>
      <c r="T9" s="8" t="e">
        <f>'1. District overview'!U10/'1. District overview'!$U$3</f>
        <v>#DIV/0!</v>
      </c>
      <c r="U9" s="8" t="e">
        <f>'1. District overview'!V10/'1. District overview'!$V$3</f>
        <v>#DIV/0!</v>
      </c>
      <c r="V9" s="8" t="e">
        <f>'1. District overview'!W10/'1. District overview'!$W$3</f>
        <v>#DIV/0!</v>
      </c>
      <c r="W9" s="8" t="e">
        <f>'1. District overview'!X10/'1. District overview'!$X$3</f>
        <v>#DIV/0!</v>
      </c>
      <c r="X9" s="8" t="e">
        <f>'1. District overview'!Y10/'1. District overview'!$Y$3</f>
        <v>#DIV/0!</v>
      </c>
      <c r="Y9" s="8" t="e">
        <f>'1. District overview'!Z10/'1. District overview'!$Z$3</f>
        <v>#DIV/0!</v>
      </c>
      <c r="Z9" s="8" t="e">
        <f>'1. District overview'!AA10/'1. District overview'!$AA$3</f>
        <v>#DIV/0!</v>
      </c>
      <c r="AA9" s="8" t="e">
        <f>'1. District overview'!AB10/'1. District overview'!$AB$3</f>
        <v>#DIV/0!</v>
      </c>
      <c r="AB9" s="8" t="e">
        <f>'1. District overview'!#REF!/'1. District overview'!#REF!</f>
        <v>#REF!</v>
      </c>
      <c r="AC9" s="8" t="e">
        <f>'1. District overview'!AC10/'1. District overview'!$AC$3</f>
        <v>#DIV/0!</v>
      </c>
      <c r="AD9" s="8" t="e">
        <f>'1. District overview'!AD10/'1. District overview'!$AD$3</f>
        <v>#DIV/0!</v>
      </c>
      <c r="AE9" s="8" t="e">
        <f>'1. District overview'!AE10/'1. District overview'!$AE$3</f>
        <v>#DIV/0!</v>
      </c>
      <c r="AF9" s="8" t="e">
        <f>'1. District overview'!AF10/'1. District overview'!$AF$3</f>
        <v>#DIV/0!</v>
      </c>
      <c r="AG9" s="8" t="e">
        <f>'1. District overview'!AG10/'1. District overview'!$AG$3</f>
        <v>#DIV/0!</v>
      </c>
      <c r="AH9" s="8" t="e">
        <f>'1. District overview'!AH10/'1. District overview'!$AH$3</f>
        <v>#DIV/0!</v>
      </c>
      <c r="AI9" s="8" t="e">
        <f>'1. District overview'!AI10/'1. District overview'!$AI$3</f>
        <v>#DIV/0!</v>
      </c>
      <c r="AJ9" s="8" t="e">
        <f>'1. District overview'!AJ10/'1. District overview'!$AJ$3</f>
        <v>#DIV/0!</v>
      </c>
      <c r="AK9" s="8" t="e">
        <f>'1. District overview'!AK10/'1. District overview'!$AK$3</f>
        <v>#DIV/0!</v>
      </c>
      <c r="AL9" s="8" t="e">
        <f>'1. District overview'!AL10/'1. District overview'!$AL$3</f>
        <v>#DIV/0!</v>
      </c>
      <c r="AM9" s="8" t="e">
        <f>'1. District overview'!AM10/'1. District overview'!$AM$3</f>
        <v>#DIV/0!</v>
      </c>
      <c r="AN9" s="8" t="e">
        <f>'1. District overview'!AN10/'1. District overview'!$AN$3</f>
        <v>#DIV/0!</v>
      </c>
      <c r="AO9" s="8" t="e">
        <f>'1. District overview'!AO10/'1. District overview'!$AO$3</f>
        <v>#DIV/0!</v>
      </c>
    </row>
    <row r="10" spans="1:41" ht="15" x14ac:dyDescent="0.25">
      <c r="A10" s="11" t="s">
        <v>79</v>
      </c>
      <c r="B10" s="8" t="e">
        <f>'1. District overview'!#REF!/'1. District overview'!#REF!</f>
        <v>#REF!</v>
      </c>
      <c r="C10" s="8" t="e">
        <f>'1. District overview'!D11/'1. District overview'!$D$3</f>
        <v>#DIV/0!</v>
      </c>
      <c r="D10" s="8" t="e">
        <f>'1. District overview'!E11/'1. District overview'!$E$3</f>
        <v>#DIV/0!</v>
      </c>
      <c r="E10" s="8" t="e">
        <f>'1. District overview'!F11/'1. District overview'!$F$3</f>
        <v>#DIV/0!</v>
      </c>
      <c r="F10" s="8" t="e">
        <f>'1. District overview'!G11/'1. District overview'!$G$3</f>
        <v>#DIV/0!</v>
      </c>
      <c r="G10" s="8" t="e">
        <f>'1. District overview'!H11/'1. District overview'!$H$3</f>
        <v>#DIV/0!</v>
      </c>
      <c r="H10" s="8" t="e">
        <f>'1. District overview'!I11/'1. District overview'!$I$3</f>
        <v>#DIV/0!</v>
      </c>
      <c r="I10" s="8" t="e">
        <f>'1. District overview'!J11/'1. District overview'!$J$3</f>
        <v>#DIV/0!</v>
      </c>
      <c r="J10" s="8" t="e">
        <f>'1. District overview'!K11/'1. District overview'!$K$3</f>
        <v>#DIV/0!</v>
      </c>
      <c r="K10" s="8" t="e">
        <f>'1. District overview'!L11/'1. District overview'!$L$3</f>
        <v>#DIV/0!</v>
      </c>
      <c r="L10" s="8" t="e">
        <f>'1. District overview'!M11/'1. District overview'!$M$3</f>
        <v>#DIV/0!</v>
      </c>
      <c r="M10" s="8" t="e">
        <f>'1. District overview'!N11/'1. District overview'!$N$3</f>
        <v>#DIV/0!</v>
      </c>
      <c r="N10" s="8" t="e">
        <f>'1. District overview'!O11/'1. District overview'!$O$3</f>
        <v>#DIV/0!</v>
      </c>
      <c r="O10" s="8" t="e">
        <f>'1. District overview'!P11/'1. District overview'!$P$3</f>
        <v>#DIV/0!</v>
      </c>
      <c r="P10" s="8" t="e">
        <f>'1. District overview'!Q11/'1. District overview'!$Q$3</f>
        <v>#DIV/0!</v>
      </c>
      <c r="Q10" s="8" t="e">
        <f>'1. District overview'!R11/'1. District overview'!$R$3</f>
        <v>#DIV/0!</v>
      </c>
      <c r="R10" s="8" t="e">
        <f>'1. District overview'!S11/'1. District overview'!$S$3</f>
        <v>#DIV/0!</v>
      </c>
      <c r="S10" s="8" t="e">
        <f>'1. District overview'!T11/'1. District overview'!$T$3</f>
        <v>#DIV/0!</v>
      </c>
      <c r="T10" s="8" t="e">
        <f>'1. District overview'!U11/'1. District overview'!$U$3</f>
        <v>#DIV/0!</v>
      </c>
      <c r="U10" s="8" t="e">
        <f>'1. District overview'!V11/'1. District overview'!$V$3</f>
        <v>#DIV/0!</v>
      </c>
      <c r="V10" s="8" t="e">
        <f>'1. District overview'!W11/'1. District overview'!$W$3</f>
        <v>#DIV/0!</v>
      </c>
      <c r="W10" s="8" t="e">
        <f>'1. District overview'!X11/'1. District overview'!$X$3</f>
        <v>#DIV/0!</v>
      </c>
      <c r="X10" s="8" t="e">
        <f>'1. District overview'!Y11/'1. District overview'!$Y$3</f>
        <v>#DIV/0!</v>
      </c>
      <c r="Y10" s="8" t="e">
        <f>'1. District overview'!Z11/'1. District overview'!$Z$3</f>
        <v>#DIV/0!</v>
      </c>
      <c r="Z10" s="8" t="e">
        <f>'1. District overview'!AA11/'1. District overview'!$AA$3</f>
        <v>#DIV/0!</v>
      </c>
      <c r="AA10" s="8" t="e">
        <f>'1. District overview'!AB11/'1. District overview'!$AB$3</f>
        <v>#DIV/0!</v>
      </c>
      <c r="AB10" s="8" t="e">
        <f>'1. District overview'!#REF!/'1. District overview'!#REF!</f>
        <v>#REF!</v>
      </c>
      <c r="AC10" s="8" t="e">
        <f>'1. District overview'!AC11/'1. District overview'!$AC$3</f>
        <v>#DIV/0!</v>
      </c>
      <c r="AD10" s="8" t="e">
        <f>'1. District overview'!AD11/'1. District overview'!$AD$3</f>
        <v>#DIV/0!</v>
      </c>
      <c r="AE10" s="8" t="e">
        <f>'1. District overview'!AE11/'1. District overview'!$AE$3</f>
        <v>#DIV/0!</v>
      </c>
      <c r="AF10" s="8" t="e">
        <f>'1. District overview'!AF11/'1. District overview'!$AF$3</f>
        <v>#DIV/0!</v>
      </c>
      <c r="AG10" s="8" t="e">
        <f>'1. District overview'!AG11/'1. District overview'!$AG$3</f>
        <v>#DIV/0!</v>
      </c>
      <c r="AH10" s="8" t="e">
        <f>'1. District overview'!AH11/'1. District overview'!$AH$3</f>
        <v>#DIV/0!</v>
      </c>
      <c r="AI10" s="8" t="e">
        <f>'1. District overview'!AI11/'1. District overview'!$AI$3</f>
        <v>#DIV/0!</v>
      </c>
      <c r="AJ10" s="8" t="e">
        <f>'1. District overview'!AJ11/'1. District overview'!$AJ$3</f>
        <v>#DIV/0!</v>
      </c>
      <c r="AK10" s="8" t="e">
        <f>'1. District overview'!AK11/'1. District overview'!$AK$3</f>
        <v>#DIV/0!</v>
      </c>
      <c r="AL10" s="8" t="e">
        <f>'1. District overview'!AL11/'1. District overview'!$AL$3</f>
        <v>#DIV/0!</v>
      </c>
      <c r="AM10" s="8" t="e">
        <f>'1. District overview'!AM11/'1. District overview'!$AM$3</f>
        <v>#DIV/0!</v>
      </c>
      <c r="AN10" s="8" t="e">
        <f>'1. District overview'!AN11/'1. District overview'!$AN$3</f>
        <v>#DIV/0!</v>
      </c>
      <c r="AO10" s="8" t="e">
        <f>'1. District overview'!AO11/'1. District overview'!$AO$3</f>
        <v>#DIV/0!</v>
      </c>
    </row>
    <row r="11" spans="1:41" s="77" customFormat="1" ht="15" x14ac:dyDescent="0.25">
      <c r="A11" s="78" t="s">
        <v>29</v>
      </c>
      <c r="B11" s="8" t="e">
        <f>'1. District overview'!#REF!/'1. District overview'!#REF!</f>
        <v>#REF!</v>
      </c>
      <c r="C11" s="8" t="e">
        <f>'1. District overview'!D12/'1. District overview'!$D$3</f>
        <v>#DIV/0!</v>
      </c>
      <c r="D11" s="8" t="e">
        <f>'1. District overview'!E12/'1. District overview'!$E$3</f>
        <v>#DIV/0!</v>
      </c>
      <c r="E11" s="8" t="e">
        <f>'1. District overview'!F12/'1. District overview'!$F$3</f>
        <v>#DIV/0!</v>
      </c>
      <c r="F11" s="8" t="e">
        <f>'1. District overview'!G12/'1. District overview'!$G$3</f>
        <v>#DIV/0!</v>
      </c>
      <c r="G11" s="8" t="e">
        <f>'1. District overview'!H12/'1. District overview'!$H$3</f>
        <v>#DIV/0!</v>
      </c>
      <c r="H11" s="8" t="e">
        <f>'1. District overview'!I12/'1. District overview'!$I$3</f>
        <v>#DIV/0!</v>
      </c>
      <c r="I11" s="8" t="e">
        <f>'1. District overview'!J12/'1. District overview'!$J$3</f>
        <v>#DIV/0!</v>
      </c>
      <c r="J11" s="8" t="e">
        <f>'1. District overview'!K12/'1. District overview'!$K$3</f>
        <v>#DIV/0!</v>
      </c>
      <c r="K11" s="8" t="e">
        <f>'1. District overview'!L12/'1. District overview'!$L$3</f>
        <v>#DIV/0!</v>
      </c>
      <c r="L11" s="8" t="e">
        <f>'1. District overview'!M12/'1. District overview'!$M$3</f>
        <v>#DIV/0!</v>
      </c>
      <c r="M11" s="8" t="e">
        <f>'1. District overview'!N12/'1. District overview'!$N$3</f>
        <v>#DIV/0!</v>
      </c>
      <c r="N11" s="8" t="e">
        <f>'1. District overview'!O12/'1. District overview'!$O$3</f>
        <v>#DIV/0!</v>
      </c>
      <c r="O11" s="8" t="e">
        <f>'1. District overview'!P12/'1. District overview'!$P$3</f>
        <v>#DIV/0!</v>
      </c>
      <c r="P11" s="8" t="e">
        <f>'1. District overview'!Q12/'1. District overview'!$Q$3</f>
        <v>#DIV/0!</v>
      </c>
      <c r="Q11" s="8" t="e">
        <f>'1. District overview'!R12/'1. District overview'!$R$3</f>
        <v>#DIV/0!</v>
      </c>
      <c r="R11" s="8" t="e">
        <f>'1. District overview'!S12/'1. District overview'!$S$3</f>
        <v>#DIV/0!</v>
      </c>
      <c r="S11" s="8" t="e">
        <f>'1. District overview'!T12/'1. District overview'!$T$3</f>
        <v>#DIV/0!</v>
      </c>
      <c r="T11" s="8" t="e">
        <f>'1. District overview'!U12/'1. District overview'!$U$3</f>
        <v>#DIV/0!</v>
      </c>
      <c r="U11" s="8" t="e">
        <f>'1. District overview'!V12/'1. District overview'!$V$3</f>
        <v>#DIV/0!</v>
      </c>
      <c r="V11" s="8" t="e">
        <f>'1. District overview'!W12/'1. District overview'!$W$3</f>
        <v>#DIV/0!</v>
      </c>
      <c r="W11" s="8" t="e">
        <f>'1. District overview'!X12/'1. District overview'!$X$3</f>
        <v>#DIV/0!</v>
      </c>
      <c r="X11" s="8" t="e">
        <f>'1. District overview'!Y12/'1. District overview'!$Y$3</f>
        <v>#DIV/0!</v>
      </c>
      <c r="Y11" s="8" t="e">
        <f>'1. District overview'!Z12/'1. District overview'!$Z$3</f>
        <v>#DIV/0!</v>
      </c>
      <c r="Z11" s="8" t="e">
        <f>'1. District overview'!AA12/'1. District overview'!$AA$3</f>
        <v>#DIV/0!</v>
      </c>
      <c r="AA11" s="8" t="e">
        <f>'1. District overview'!AB12/'1. District overview'!$AB$3</f>
        <v>#DIV/0!</v>
      </c>
      <c r="AB11" s="8" t="e">
        <f>'1. District overview'!#REF!/'1. District overview'!#REF!</f>
        <v>#REF!</v>
      </c>
      <c r="AC11" s="8" t="e">
        <f>'1. District overview'!AC12/'1. District overview'!$AC$3</f>
        <v>#DIV/0!</v>
      </c>
      <c r="AD11" s="8" t="e">
        <f>'1. District overview'!AD12/'1. District overview'!$AD$3</f>
        <v>#DIV/0!</v>
      </c>
      <c r="AE11" s="8" t="e">
        <f>'1. District overview'!AE12/'1. District overview'!$AE$3</f>
        <v>#DIV/0!</v>
      </c>
      <c r="AF11" s="8" t="e">
        <f>'1. District overview'!AF12/'1. District overview'!$AF$3</f>
        <v>#DIV/0!</v>
      </c>
      <c r="AG11" s="8" t="e">
        <f>'1. District overview'!AG12/'1. District overview'!$AG$3</f>
        <v>#DIV/0!</v>
      </c>
      <c r="AH11" s="8" t="e">
        <f>'1. District overview'!AH12/'1. District overview'!$AH$3</f>
        <v>#DIV/0!</v>
      </c>
      <c r="AI11" s="8" t="e">
        <f>'1. District overview'!AI12/'1. District overview'!$AI$3</f>
        <v>#DIV/0!</v>
      </c>
      <c r="AJ11" s="8" t="e">
        <f>'1. District overview'!AJ12/'1. District overview'!$AJ$3</f>
        <v>#DIV/0!</v>
      </c>
      <c r="AK11" s="8" t="e">
        <f>'1. District overview'!AK12/'1. District overview'!$AK$3</f>
        <v>#DIV/0!</v>
      </c>
      <c r="AL11" s="8" t="e">
        <f>'1. District overview'!AL12/'1. District overview'!$AL$3</f>
        <v>#DIV/0!</v>
      </c>
      <c r="AM11" s="8" t="e">
        <f>'1. District overview'!AM12/'1. District overview'!$AM$3</f>
        <v>#DIV/0!</v>
      </c>
      <c r="AN11" s="8" t="e">
        <f>'1. District overview'!AN12/'1. District overview'!$AN$3</f>
        <v>#DIV/0!</v>
      </c>
      <c r="AO11" s="8" t="e">
        <f>'1. District overview'!AO12/'1. District overview'!$AO$3</f>
        <v>#DIV/0!</v>
      </c>
    </row>
    <row r="12" spans="1:41" s="77" customFormat="1" ht="15" x14ac:dyDescent="0.25">
      <c r="A12" s="78" t="s">
        <v>30</v>
      </c>
      <c r="B12" s="8" t="e">
        <f>'1. District overview'!#REF!/'1. District overview'!#REF!</f>
        <v>#REF!</v>
      </c>
      <c r="C12" s="8" t="e">
        <f>'1. District overview'!D13/'1. District overview'!$D$3</f>
        <v>#DIV/0!</v>
      </c>
      <c r="D12" s="8" t="e">
        <f>'1. District overview'!E13/'1. District overview'!$E$3</f>
        <v>#DIV/0!</v>
      </c>
      <c r="E12" s="8" t="e">
        <f>'1. District overview'!F13/'1. District overview'!$F$3</f>
        <v>#DIV/0!</v>
      </c>
      <c r="F12" s="8" t="e">
        <f>'1. District overview'!G13/'1. District overview'!$G$3</f>
        <v>#DIV/0!</v>
      </c>
      <c r="G12" s="8" t="e">
        <f>'1. District overview'!H13/'1. District overview'!$H$3</f>
        <v>#DIV/0!</v>
      </c>
      <c r="H12" s="8" t="e">
        <f>'1. District overview'!I13/'1. District overview'!$I$3</f>
        <v>#DIV/0!</v>
      </c>
      <c r="I12" s="8" t="e">
        <f>'1. District overview'!J13/'1. District overview'!$J$3</f>
        <v>#DIV/0!</v>
      </c>
      <c r="J12" s="8" t="e">
        <f>'1. District overview'!K13/'1. District overview'!$K$3</f>
        <v>#DIV/0!</v>
      </c>
      <c r="K12" s="8" t="e">
        <f>'1. District overview'!L13/'1. District overview'!$L$3</f>
        <v>#DIV/0!</v>
      </c>
      <c r="L12" s="8" t="e">
        <f>'1. District overview'!M13/'1. District overview'!$M$3</f>
        <v>#DIV/0!</v>
      </c>
      <c r="M12" s="8" t="e">
        <f>'1. District overview'!N13/'1. District overview'!$N$3</f>
        <v>#DIV/0!</v>
      </c>
      <c r="N12" s="8" t="e">
        <f>'1. District overview'!O13/'1. District overview'!$O$3</f>
        <v>#DIV/0!</v>
      </c>
      <c r="O12" s="8" t="e">
        <f>'1. District overview'!P13/'1. District overview'!$P$3</f>
        <v>#DIV/0!</v>
      </c>
      <c r="P12" s="8" t="e">
        <f>'1. District overview'!Q13/'1. District overview'!$Q$3</f>
        <v>#DIV/0!</v>
      </c>
      <c r="Q12" s="8" t="e">
        <f>'1. District overview'!R13/'1. District overview'!$R$3</f>
        <v>#DIV/0!</v>
      </c>
      <c r="R12" s="8" t="e">
        <f>'1. District overview'!S13/'1. District overview'!$S$3</f>
        <v>#DIV/0!</v>
      </c>
      <c r="S12" s="8" t="e">
        <f>'1. District overview'!T13/'1. District overview'!$T$3</f>
        <v>#DIV/0!</v>
      </c>
      <c r="T12" s="8" t="e">
        <f>'1. District overview'!U13/'1. District overview'!$U$3</f>
        <v>#DIV/0!</v>
      </c>
      <c r="U12" s="8" t="e">
        <f>'1. District overview'!V13/'1. District overview'!$V$3</f>
        <v>#DIV/0!</v>
      </c>
      <c r="V12" s="8" t="e">
        <f>'1. District overview'!W13/'1. District overview'!$W$3</f>
        <v>#DIV/0!</v>
      </c>
      <c r="W12" s="8" t="e">
        <f>'1. District overview'!X13/'1. District overview'!$X$3</f>
        <v>#DIV/0!</v>
      </c>
      <c r="X12" s="8" t="e">
        <f>'1. District overview'!Y13/'1. District overview'!$Y$3</f>
        <v>#DIV/0!</v>
      </c>
      <c r="Y12" s="8" t="e">
        <f>'1. District overview'!Z13/'1. District overview'!$Z$3</f>
        <v>#DIV/0!</v>
      </c>
      <c r="Z12" s="8" t="e">
        <f>'1. District overview'!AA13/'1. District overview'!$AA$3</f>
        <v>#DIV/0!</v>
      </c>
      <c r="AA12" s="8" t="e">
        <f>'1. District overview'!AB13/'1. District overview'!$AB$3</f>
        <v>#DIV/0!</v>
      </c>
      <c r="AB12" s="8" t="e">
        <f>'1. District overview'!#REF!/'1. District overview'!#REF!</f>
        <v>#REF!</v>
      </c>
      <c r="AC12" s="8" t="e">
        <f>'1. District overview'!AC13/'1. District overview'!$AC$3</f>
        <v>#DIV/0!</v>
      </c>
      <c r="AD12" s="8" t="e">
        <f>'1. District overview'!AD13/'1. District overview'!$AD$3</f>
        <v>#DIV/0!</v>
      </c>
      <c r="AE12" s="8" t="e">
        <f>'1. District overview'!AE13/'1. District overview'!$AE$3</f>
        <v>#DIV/0!</v>
      </c>
      <c r="AF12" s="8" t="e">
        <f>'1. District overview'!AF13/'1. District overview'!$AF$3</f>
        <v>#DIV/0!</v>
      </c>
      <c r="AG12" s="8" t="e">
        <f>'1. District overview'!AG13/'1. District overview'!$AG$3</f>
        <v>#DIV/0!</v>
      </c>
      <c r="AH12" s="8" t="e">
        <f>'1. District overview'!AH13/'1. District overview'!$AH$3</f>
        <v>#DIV/0!</v>
      </c>
      <c r="AI12" s="8" t="e">
        <f>'1. District overview'!AI13/'1. District overview'!$AI$3</f>
        <v>#DIV/0!</v>
      </c>
      <c r="AJ12" s="8" t="e">
        <f>'1. District overview'!AJ13/'1. District overview'!$AJ$3</f>
        <v>#DIV/0!</v>
      </c>
      <c r="AK12" s="8" t="e">
        <f>'1. District overview'!AK13/'1. District overview'!$AK$3</f>
        <v>#DIV/0!</v>
      </c>
      <c r="AL12" s="8" t="e">
        <f>'1. District overview'!AL13/'1. District overview'!$AL$3</f>
        <v>#DIV/0!</v>
      </c>
      <c r="AM12" s="8" t="e">
        <f>'1. District overview'!AM13/'1. District overview'!$AM$3</f>
        <v>#DIV/0!</v>
      </c>
      <c r="AN12" s="8" t="e">
        <f>'1. District overview'!AN13/'1. District overview'!$AN$3</f>
        <v>#DIV/0!</v>
      </c>
      <c r="AO12" s="8" t="e">
        <f>'1. District overview'!AO13/'1. District overview'!$AO$3</f>
        <v>#DIV/0!</v>
      </c>
    </row>
    <row r="13" spans="1:41" ht="15" x14ac:dyDescent="0.25">
      <c r="A13" s="11" t="s">
        <v>80</v>
      </c>
      <c r="B13" s="8" t="e">
        <f>'1. District overview'!#REF!/'1. District overview'!#REF!</f>
        <v>#REF!</v>
      </c>
      <c r="C13" s="8" t="e">
        <f>'1. District overview'!D14/'1. District overview'!$D$3</f>
        <v>#DIV/0!</v>
      </c>
      <c r="D13" s="8" t="e">
        <f>'1. District overview'!E14/'1. District overview'!$E$3</f>
        <v>#DIV/0!</v>
      </c>
      <c r="E13" s="8" t="e">
        <f>'1. District overview'!F14/'1. District overview'!$F$3</f>
        <v>#DIV/0!</v>
      </c>
      <c r="F13" s="8" t="e">
        <f>'1. District overview'!G14/'1. District overview'!$G$3</f>
        <v>#DIV/0!</v>
      </c>
      <c r="G13" s="8" t="e">
        <f>'1. District overview'!H14/'1. District overview'!$H$3</f>
        <v>#DIV/0!</v>
      </c>
      <c r="H13" s="8" t="e">
        <f>'1. District overview'!I14/'1. District overview'!$I$3</f>
        <v>#DIV/0!</v>
      </c>
      <c r="I13" s="8" t="e">
        <f>'1. District overview'!J14/'1. District overview'!$J$3</f>
        <v>#DIV/0!</v>
      </c>
      <c r="J13" s="8" t="e">
        <f>'1. District overview'!K14/'1. District overview'!$K$3</f>
        <v>#DIV/0!</v>
      </c>
      <c r="K13" s="8" t="e">
        <f>'1. District overview'!L14/'1. District overview'!$L$3</f>
        <v>#DIV/0!</v>
      </c>
      <c r="L13" s="8" t="e">
        <f>'1. District overview'!M14/'1. District overview'!$M$3</f>
        <v>#DIV/0!</v>
      </c>
      <c r="M13" s="8" t="e">
        <f>'1. District overview'!N14/'1. District overview'!$N$3</f>
        <v>#DIV/0!</v>
      </c>
      <c r="N13" s="8" t="e">
        <f>'1. District overview'!O14/'1. District overview'!$O$3</f>
        <v>#DIV/0!</v>
      </c>
      <c r="O13" s="8" t="e">
        <f>'1. District overview'!P14/'1. District overview'!$P$3</f>
        <v>#DIV/0!</v>
      </c>
      <c r="P13" s="8" t="e">
        <f>'1. District overview'!Q14/'1. District overview'!$Q$3</f>
        <v>#DIV/0!</v>
      </c>
      <c r="Q13" s="8" t="e">
        <f>'1. District overview'!R14/'1. District overview'!$R$3</f>
        <v>#DIV/0!</v>
      </c>
      <c r="R13" s="8" t="e">
        <f>'1. District overview'!S14/'1. District overview'!$S$3</f>
        <v>#DIV/0!</v>
      </c>
      <c r="S13" s="8" t="e">
        <f>'1. District overview'!T14/'1. District overview'!$T$3</f>
        <v>#DIV/0!</v>
      </c>
      <c r="T13" s="8" t="e">
        <f>'1. District overview'!U14/'1. District overview'!$U$3</f>
        <v>#DIV/0!</v>
      </c>
      <c r="U13" s="8" t="e">
        <f>'1. District overview'!V14/'1. District overview'!$V$3</f>
        <v>#DIV/0!</v>
      </c>
      <c r="V13" s="8" t="e">
        <f>'1. District overview'!W14/'1. District overview'!$W$3</f>
        <v>#DIV/0!</v>
      </c>
      <c r="W13" s="8" t="e">
        <f>'1. District overview'!X14/'1. District overview'!$X$3</f>
        <v>#DIV/0!</v>
      </c>
      <c r="X13" s="8" t="e">
        <f>'1. District overview'!Y14/'1. District overview'!$Y$3</f>
        <v>#DIV/0!</v>
      </c>
      <c r="Y13" s="8" t="e">
        <f>'1. District overview'!Z14/'1. District overview'!$Z$3</f>
        <v>#DIV/0!</v>
      </c>
      <c r="Z13" s="8" t="e">
        <f>'1. District overview'!AA14/'1. District overview'!$AA$3</f>
        <v>#DIV/0!</v>
      </c>
      <c r="AA13" s="8" t="e">
        <f>'1. District overview'!AB14/'1. District overview'!$AB$3</f>
        <v>#DIV/0!</v>
      </c>
      <c r="AB13" s="8" t="e">
        <f>'1. District overview'!#REF!/'1. District overview'!#REF!</f>
        <v>#REF!</v>
      </c>
      <c r="AC13" s="8" t="e">
        <f>'1. District overview'!AC14/'1. District overview'!$AC$3</f>
        <v>#DIV/0!</v>
      </c>
      <c r="AD13" s="8" t="e">
        <f>'1. District overview'!AD14/'1. District overview'!$AD$3</f>
        <v>#DIV/0!</v>
      </c>
      <c r="AE13" s="8" t="e">
        <f>'1. District overview'!AE14/'1. District overview'!$AE$3</f>
        <v>#DIV/0!</v>
      </c>
      <c r="AF13" s="8" t="e">
        <f>'1. District overview'!AF14/'1. District overview'!$AF$3</f>
        <v>#DIV/0!</v>
      </c>
      <c r="AG13" s="8" t="e">
        <f>'1. District overview'!AG14/'1. District overview'!$AG$3</f>
        <v>#DIV/0!</v>
      </c>
      <c r="AH13" s="8" t="e">
        <f>'1. District overview'!AH14/'1. District overview'!$AH$3</f>
        <v>#DIV/0!</v>
      </c>
      <c r="AI13" s="8" t="e">
        <f>'1. District overview'!AI14/'1. District overview'!$AI$3</f>
        <v>#DIV/0!</v>
      </c>
      <c r="AJ13" s="8" t="e">
        <f>'1. District overview'!AJ14/'1. District overview'!$AJ$3</f>
        <v>#DIV/0!</v>
      </c>
      <c r="AK13" s="8" t="e">
        <f>'1. District overview'!AK14/'1. District overview'!$AK$3</f>
        <v>#DIV/0!</v>
      </c>
      <c r="AL13" s="8" t="e">
        <f>'1. District overview'!AL14/'1. District overview'!$AL$3</f>
        <v>#DIV/0!</v>
      </c>
      <c r="AM13" s="8" t="e">
        <f>'1. District overview'!AM14/'1. District overview'!$AM$3</f>
        <v>#DIV/0!</v>
      </c>
      <c r="AN13" s="8" t="e">
        <f>'1. District overview'!AN14/'1. District overview'!$AN$3</f>
        <v>#DIV/0!</v>
      </c>
      <c r="AO13" s="8" t="e">
        <f>'1. District overview'!AO14/'1. District overview'!$AO$3</f>
        <v>#DIV/0!</v>
      </c>
    </row>
    <row r="14" spans="1:41" ht="15" x14ac:dyDescent="0.25">
      <c r="A14" s="11" t="s">
        <v>76</v>
      </c>
      <c r="B14" s="8" t="e">
        <f>'1. District overview'!#REF!/'1. District overview'!#REF!</f>
        <v>#REF!</v>
      </c>
      <c r="C14" s="8" t="e">
        <f>'1. District overview'!D15/'1. District overview'!$D$3</f>
        <v>#DIV/0!</v>
      </c>
      <c r="D14" s="8" t="e">
        <f>'1. District overview'!E15/'1. District overview'!$E$3</f>
        <v>#DIV/0!</v>
      </c>
      <c r="E14" s="8" t="e">
        <f>'1. District overview'!F15/'1. District overview'!$F$3</f>
        <v>#DIV/0!</v>
      </c>
      <c r="F14" s="8" t="e">
        <f>'1. District overview'!G15/'1. District overview'!$G$3</f>
        <v>#DIV/0!</v>
      </c>
      <c r="G14" s="8" t="e">
        <f>'1. District overview'!H15/'1. District overview'!$H$3</f>
        <v>#DIV/0!</v>
      </c>
      <c r="H14" s="8" t="e">
        <f>'1. District overview'!I15/'1. District overview'!$I$3</f>
        <v>#DIV/0!</v>
      </c>
      <c r="I14" s="8" t="e">
        <f>'1. District overview'!J15/'1. District overview'!$J$3</f>
        <v>#DIV/0!</v>
      </c>
      <c r="J14" s="8" t="e">
        <f>'1. District overview'!K15/'1. District overview'!$K$3</f>
        <v>#DIV/0!</v>
      </c>
      <c r="K14" s="8" t="e">
        <f>'1. District overview'!L15/'1. District overview'!$L$3</f>
        <v>#DIV/0!</v>
      </c>
      <c r="L14" s="8" t="e">
        <f>'1. District overview'!M15/'1. District overview'!$M$3</f>
        <v>#DIV/0!</v>
      </c>
      <c r="M14" s="8" t="e">
        <f>'1. District overview'!N15/'1. District overview'!$N$3</f>
        <v>#DIV/0!</v>
      </c>
      <c r="N14" s="8" t="e">
        <f>'1. District overview'!O15/'1. District overview'!$O$3</f>
        <v>#DIV/0!</v>
      </c>
      <c r="O14" s="8" t="e">
        <f>'1. District overview'!P15/'1. District overview'!$P$3</f>
        <v>#DIV/0!</v>
      </c>
      <c r="P14" s="8" t="e">
        <f>'1. District overview'!Q15/'1. District overview'!$Q$3</f>
        <v>#DIV/0!</v>
      </c>
      <c r="Q14" s="8" t="e">
        <f>'1. District overview'!R15/'1. District overview'!$R$3</f>
        <v>#DIV/0!</v>
      </c>
      <c r="R14" s="8" t="e">
        <f>'1. District overview'!S15/'1. District overview'!$S$3</f>
        <v>#DIV/0!</v>
      </c>
      <c r="S14" s="8" t="e">
        <f>'1. District overview'!T15/'1. District overview'!$T$3</f>
        <v>#DIV/0!</v>
      </c>
      <c r="T14" s="8" t="e">
        <f>'1. District overview'!U15/'1. District overview'!$U$3</f>
        <v>#DIV/0!</v>
      </c>
      <c r="U14" s="8" t="e">
        <f>'1. District overview'!V15/'1. District overview'!$V$3</f>
        <v>#DIV/0!</v>
      </c>
      <c r="V14" s="8" t="e">
        <f>'1. District overview'!W15/'1. District overview'!$W$3</f>
        <v>#DIV/0!</v>
      </c>
      <c r="W14" s="8" t="e">
        <f>'1. District overview'!X15/'1. District overview'!$X$3</f>
        <v>#DIV/0!</v>
      </c>
      <c r="X14" s="8" t="e">
        <f>'1. District overview'!Y15/'1. District overview'!$Y$3</f>
        <v>#DIV/0!</v>
      </c>
      <c r="Y14" s="8" t="e">
        <f>'1. District overview'!Z15/'1. District overview'!$Z$3</f>
        <v>#DIV/0!</v>
      </c>
      <c r="Z14" s="8" t="e">
        <f>'1. District overview'!AA15/'1. District overview'!$AA$3</f>
        <v>#DIV/0!</v>
      </c>
      <c r="AA14" s="8" t="e">
        <f>'1. District overview'!AB15/'1. District overview'!$AB$3</f>
        <v>#DIV/0!</v>
      </c>
      <c r="AB14" s="8" t="e">
        <f>'1. District overview'!#REF!/'1. District overview'!#REF!</f>
        <v>#REF!</v>
      </c>
      <c r="AC14" s="8" t="e">
        <f>'1. District overview'!AC15/'1. District overview'!$AC$3</f>
        <v>#DIV/0!</v>
      </c>
      <c r="AD14" s="8" t="e">
        <f>'1. District overview'!AD15/'1. District overview'!$AD$3</f>
        <v>#DIV/0!</v>
      </c>
      <c r="AE14" s="8" t="e">
        <f>'1. District overview'!AE15/'1. District overview'!$AE$3</f>
        <v>#DIV/0!</v>
      </c>
      <c r="AF14" s="8" t="e">
        <f>'1. District overview'!AF15/'1. District overview'!$AF$3</f>
        <v>#DIV/0!</v>
      </c>
      <c r="AG14" s="8" t="e">
        <f>'1. District overview'!AG15/'1. District overview'!$AG$3</f>
        <v>#DIV/0!</v>
      </c>
      <c r="AH14" s="8" t="e">
        <f>'1. District overview'!AH15/'1. District overview'!$AH$3</f>
        <v>#DIV/0!</v>
      </c>
      <c r="AI14" s="8" t="e">
        <f>'1. District overview'!AI15/'1. District overview'!$AI$3</f>
        <v>#DIV/0!</v>
      </c>
      <c r="AJ14" s="8" t="e">
        <f>'1. District overview'!AJ15/'1. District overview'!$AJ$3</f>
        <v>#DIV/0!</v>
      </c>
      <c r="AK14" s="8" t="e">
        <f>'1. District overview'!AK15/'1. District overview'!$AK$3</f>
        <v>#DIV/0!</v>
      </c>
      <c r="AL14" s="8" t="e">
        <f>'1. District overview'!AL15/'1. District overview'!$AL$3</f>
        <v>#DIV/0!</v>
      </c>
      <c r="AM14" s="8" t="e">
        <f>'1. District overview'!AM15/'1. District overview'!$AM$3</f>
        <v>#DIV/0!</v>
      </c>
      <c r="AN14" s="8" t="e">
        <f>'1. District overview'!AN15/'1. District overview'!$AN$3</f>
        <v>#DIV/0!</v>
      </c>
      <c r="AO14" s="8" t="e">
        <f>'1. District overview'!AO15/'1. District overview'!$AO$3</f>
        <v>#DIV/0!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40"/>
  <sheetViews>
    <sheetView topLeftCell="L1" workbookViewId="0">
      <selection activeCell="C28" sqref="C28"/>
    </sheetView>
  </sheetViews>
  <sheetFormatPr defaultColWidth="17.28515625" defaultRowHeight="15" x14ac:dyDescent="0.25"/>
  <cols>
    <col min="1" max="1" width="17.28515625" style="1"/>
    <col min="2" max="2" width="42.7109375" style="1" customWidth="1"/>
    <col min="4" max="4" width="17.28515625" style="108"/>
  </cols>
  <sheetData>
    <row r="1" spans="1:41" s="6" customFormat="1" ht="60.75" thickBot="1" x14ac:dyDescent="0.3">
      <c r="C1" s="6" t="s">
        <v>115</v>
      </c>
      <c r="D1" s="103" t="str" cm="1">
        <f t="array" ref="D1:AO1">'1. District overview'!D2:AO2</f>
        <v>Another Course to College</v>
      </c>
      <c r="E1" s="6" t="str">
        <v>Boston Adult Technical Academy</v>
      </c>
      <c r="F1" s="6" t="str">
        <v>Boston Arts Academy</v>
      </c>
      <c r="G1" s="6" t="str">
        <v>Boston Collaborative High School</v>
      </c>
      <c r="H1" s="6" t="str">
        <v>Boston Community Leadership Academy</v>
      </c>
      <c r="I1" s="6" t="str">
        <v>Boston Day &amp; Evening Academy</v>
      </c>
      <c r="J1" s="6" t="str">
        <v>Boston Green Academy</v>
      </c>
      <c r="K1" s="6" t="str">
        <v>Boston International Newcomers Academy</v>
      </c>
      <c r="L1" s="6" t="str">
        <v>Boston Latin Academy</v>
      </c>
      <c r="M1" s="6" t="str">
        <v>Boston Latin School</v>
      </c>
      <c r="N1" s="6" t="str">
        <v>Brighton High School</v>
      </c>
      <c r="O1" s="6" t="str">
        <v>Burke, Jeremiah E. High School</v>
      </c>
      <c r="P1" s="6" t="str">
        <v>Carter School, The</v>
      </c>
      <c r="Q1" s="6" t="str">
        <v>Charlestown High School</v>
      </c>
      <c r="R1" s="6" t="str">
        <v>Community Academy</v>
      </c>
      <c r="S1" s="6" t="str">
        <v>Community Academy of Science &amp; Health</v>
      </c>
      <c r="T1" s="6" t="str">
        <v>Dearborn, Henry STEM Academy</v>
      </c>
      <c r="U1" s="6" t="str">
        <v>East Boston High School</v>
      </c>
      <c r="V1" s="6" t="str">
        <v>English High School</v>
      </c>
      <c r="W1" s="6" t="str">
        <v>Excel High School</v>
      </c>
      <c r="X1" s="6" t="str">
        <v>Fenway High School</v>
      </c>
      <c r="Y1" s="6" t="str">
        <v>Greater Egleston High School</v>
      </c>
      <c r="Z1" s="6" t="str">
        <v>Henderson, Dr. William W. K-12 Inclusion School</v>
      </c>
      <c r="AA1" s="6" t="str">
        <v>Horace Mann School for the Deaf and Hard of Hearing</v>
      </c>
      <c r="AB1" s="6" t="str">
        <v>Kennedy, Edward M. Academy for Health Careers</v>
      </c>
      <c r="AC1" s="6" t="str">
        <v>Lyon, Mary High School</v>
      </c>
      <c r="AD1" s="6" t="str">
        <v>Madison Park Technical Vocational High School</v>
      </c>
      <c r="AE1" s="6" t="str">
        <v>McKinley, Willam South End Academy</v>
      </c>
      <c r="AF1" s="6" t="str">
        <v>McKinley, William Preparatory High School</v>
      </c>
      <c r="AG1" s="6" t="str">
        <v>McKinley, William School</v>
      </c>
      <c r="AH1" s="6" t="str">
        <v>Muniz, Margarita Academy</v>
      </c>
      <c r="AI1" s="6" t="str">
        <v>New Mission High School</v>
      </c>
      <c r="AJ1" s="6" t="str">
        <v>O'Bryant, John D. School of Mathematics &amp; Science</v>
      </c>
      <c r="AK1" s="6" t="str">
        <v>Quincy, Josiah Upper School</v>
      </c>
      <c r="AL1" s="6" t="str">
        <v>Snowden International School at Copley</v>
      </c>
      <c r="AM1" s="6" t="str">
        <v>TechBoston Academy</v>
      </c>
      <c r="AN1" s="6" t="str">
        <v>Urban Science Academy</v>
      </c>
      <c r="AO1" s="6" t="str">
        <v>West Roxbury Academy</v>
      </c>
    </row>
    <row r="2" spans="1:41" s="60" customFormat="1" x14ac:dyDescent="0.25">
      <c r="A2" s="176" t="s">
        <v>88</v>
      </c>
      <c r="B2" s="11" t="s">
        <v>1</v>
      </c>
      <c r="C2" s="59" t="e">
        <f>'Counts by Building'!C2/'Counts by Building'!C2</f>
        <v>#DIV/0!</v>
      </c>
      <c r="D2" s="104" t="e">
        <f>'Counts by Building'!D2/'Counts by Building'!$D$2</f>
        <v>#DIV/0!</v>
      </c>
      <c r="E2" s="59" t="e">
        <f>'Counts by Building'!E2/'Counts by Building'!$E$2</f>
        <v>#DIV/0!</v>
      </c>
      <c r="F2" s="59" t="e">
        <f>'Counts by Building'!F2/'Counts by Building'!$F$2</f>
        <v>#DIV/0!</v>
      </c>
      <c r="G2" s="59" t="e">
        <f>'Counts by Building'!G2/'Counts by Building'!$G$2</f>
        <v>#DIV/0!</v>
      </c>
      <c r="H2" s="59" t="e">
        <f>'Counts by Building'!H2/'Counts by Building'!$H$2</f>
        <v>#DIV/0!</v>
      </c>
      <c r="I2" s="59" t="e">
        <f>'Counts by Building'!I2/'Counts by Building'!$I$2</f>
        <v>#DIV/0!</v>
      </c>
      <c r="J2" s="59" t="e">
        <f>'Counts by Building'!J2/'Counts by Building'!$J$2</f>
        <v>#DIV/0!</v>
      </c>
      <c r="K2" s="59" t="e">
        <f>'Counts by Building'!K2/'Counts by Building'!$K$2</f>
        <v>#DIV/0!</v>
      </c>
      <c r="L2" s="59" t="e">
        <f>'Counts by Building'!L2/'Counts by Building'!$L$2</f>
        <v>#DIV/0!</v>
      </c>
      <c r="M2" s="59" t="e">
        <f>'Counts by Building'!M2/'Counts by Building'!$M$2</f>
        <v>#DIV/0!</v>
      </c>
      <c r="N2" s="59" t="e">
        <f>'Counts by Building'!N2/'Counts by Building'!$N$2</f>
        <v>#DIV/0!</v>
      </c>
      <c r="O2" s="59" t="e">
        <f>'Counts by Building'!O2/'Counts by Building'!$O$2</f>
        <v>#DIV/0!</v>
      </c>
      <c r="P2" s="59" t="e">
        <f>'Counts by Building'!P2/'Counts by Building'!$P$2</f>
        <v>#DIV/0!</v>
      </c>
      <c r="Q2" s="59" t="e">
        <f>'Counts by Building'!Q2/'Counts by Building'!$Q$2</f>
        <v>#DIV/0!</v>
      </c>
      <c r="R2" s="59" t="e">
        <f>'Counts by Building'!R2/'Counts by Building'!$R$2</f>
        <v>#DIV/0!</v>
      </c>
      <c r="S2" s="59" t="e">
        <f>'Counts by Building'!S2/'Counts by Building'!$S$2</f>
        <v>#DIV/0!</v>
      </c>
    </row>
    <row r="3" spans="1:41" s="58" customFormat="1" x14ac:dyDescent="0.25">
      <c r="A3" s="177"/>
      <c r="B3" s="11" t="s">
        <v>2</v>
      </c>
      <c r="C3" s="57" t="e">
        <f>'Counts by Building'!C3/'Counts by Building'!$C$2</f>
        <v>#DIV/0!</v>
      </c>
      <c r="D3" s="105" t="e">
        <f>'Counts by Building'!D3/'Counts by Building'!$D$2</f>
        <v>#DIV/0!</v>
      </c>
      <c r="E3" s="57" t="e">
        <f>'Counts by Building'!E3/'Counts by Building'!$E$2</f>
        <v>#DIV/0!</v>
      </c>
      <c r="F3" s="57" t="e">
        <f>'Counts by Building'!F3/'Counts by Building'!$F$2</f>
        <v>#DIV/0!</v>
      </c>
      <c r="G3" s="57" t="e">
        <f>'Counts by Building'!G3/'Counts by Building'!$G$2</f>
        <v>#DIV/0!</v>
      </c>
      <c r="H3" s="57" t="e">
        <f>'Counts by Building'!H3/'Counts by Building'!$H$2</f>
        <v>#DIV/0!</v>
      </c>
      <c r="I3" s="57" t="e">
        <f>'Counts by Building'!I3/'Counts by Building'!$I$2</f>
        <v>#DIV/0!</v>
      </c>
      <c r="J3" s="57" t="e">
        <f>'Counts by Building'!J3/'Counts by Building'!$J$2</f>
        <v>#DIV/0!</v>
      </c>
      <c r="K3" s="57" t="e">
        <f>'Counts by Building'!K3/'Counts by Building'!$K$2</f>
        <v>#DIV/0!</v>
      </c>
      <c r="L3" s="57" t="e">
        <f>'Counts by Building'!L3/'Counts by Building'!$L$2</f>
        <v>#DIV/0!</v>
      </c>
      <c r="M3" s="57" t="e">
        <f>'Counts by Building'!M3/'Counts by Building'!$M$2</f>
        <v>#DIV/0!</v>
      </c>
      <c r="N3" s="57" t="e">
        <f>'Counts by Building'!N3/'Counts by Building'!$N$2</f>
        <v>#DIV/0!</v>
      </c>
      <c r="O3" s="57" t="e">
        <f>'Counts by Building'!O3/'Counts by Building'!$O$2</f>
        <v>#DIV/0!</v>
      </c>
      <c r="P3" s="57" t="e">
        <f>'Counts by Building'!P3/'Counts by Building'!$P$2</f>
        <v>#DIV/0!</v>
      </c>
      <c r="Q3" s="57" t="e">
        <f>'Counts by Building'!Q3/'Counts by Building'!$Q$2</f>
        <v>#DIV/0!</v>
      </c>
      <c r="R3" s="57" t="e">
        <f>'Counts by Building'!R3/'Counts by Building'!$R$2</f>
        <v>#DIV/0!</v>
      </c>
      <c r="S3" s="57" t="e">
        <f>'Counts by Building'!S3/'Counts by Building'!$S$2</f>
        <v>#DIV/0!</v>
      </c>
    </row>
    <row r="4" spans="1:41" s="58" customFormat="1" x14ac:dyDescent="0.25">
      <c r="A4" s="177"/>
      <c r="B4" s="11" t="s">
        <v>3</v>
      </c>
      <c r="C4" s="57" t="e">
        <f>'Counts by Building'!C4/'Counts by Building'!$C$2</f>
        <v>#DIV/0!</v>
      </c>
      <c r="D4" s="105" t="e">
        <f>'Counts by Building'!D4/'Counts by Building'!$D$2</f>
        <v>#DIV/0!</v>
      </c>
      <c r="E4" s="57" t="e">
        <f>'Counts by Building'!E4/'Counts by Building'!$E$2</f>
        <v>#DIV/0!</v>
      </c>
      <c r="F4" s="57" t="e">
        <f>'Counts by Building'!F4/'Counts by Building'!$F$2</f>
        <v>#DIV/0!</v>
      </c>
      <c r="G4" s="57" t="e">
        <f>'Counts by Building'!G4/'Counts by Building'!$G$2</f>
        <v>#DIV/0!</v>
      </c>
      <c r="H4" s="57" t="e">
        <f>'Counts by Building'!H4/'Counts by Building'!$H$2</f>
        <v>#DIV/0!</v>
      </c>
      <c r="I4" s="57" t="e">
        <f>'Counts by Building'!I4/'Counts by Building'!$I$2</f>
        <v>#DIV/0!</v>
      </c>
      <c r="J4" s="57" t="e">
        <f>'Counts by Building'!J4/'Counts by Building'!$J$2</f>
        <v>#DIV/0!</v>
      </c>
      <c r="K4" s="57" t="e">
        <f>'Counts by Building'!K4/'Counts by Building'!$K$2</f>
        <v>#DIV/0!</v>
      </c>
      <c r="L4" s="57" t="e">
        <f>'Counts by Building'!L4/'Counts by Building'!$L$2</f>
        <v>#DIV/0!</v>
      </c>
      <c r="M4" s="57" t="e">
        <f>'Counts by Building'!M4/'Counts by Building'!$M$2</f>
        <v>#DIV/0!</v>
      </c>
      <c r="N4" s="57" t="e">
        <f>'Counts by Building'!N4/'Counts by Building'!$N$2</f>
        <v>#DIV/0!</v>
      </c>
      <c r="O4" s="57" t="e">
        <f>'Counts by Building'!O4/'Counts by Building'!$O$2</f>
        <v>#DIV/0!</v>
      </c>
      <c r="P4" s="57" t="e">
        <f>'Counts by Building'!P4/'Counts by Building'!$P$2</f>
        <v>#DIV/0!</v>
      </c>
      <c r="Q4" s="57" t="e">
        <f>'Counts by Building'!Q4/'Counts by Building'!$Q$2</f>
        <v>#DIV/0!</v>
      </c>
      <c r="R4" s="57" t="e">
        <f>'Counts by Building'!R4/'Counts by Building'!$R$2</f>
        <v>#DIV/0!</v>
      </c>
      <c r="S4" s="57" t="e">
        <f>'Counts by Building'!S4/'Counts by Building'!$S$2</f>
        <v>#DIV/0!</v>
      </c>
    </row>
    <row r="5" spans="1:41" s="58" customFormat="1" x14ac:dyDescent="0.25">
      <c r="A5" s="177"/>
      <c r="B5" s="11" t="s">
        <v>4</v>
      </c>
      <c r="C5" s="57" t="e">
        <f>'Counts by Building'!C5/'Counts by Building'!$C$2</f>
        <v>#DIV/0!</v>
      </c>
      <c r="D5" s="105" t="e">
        <f>'Counts by Building'!D5/'Counts by Building'!$D$2</f>
        <v>#DIV/0!</v>
      </c>
      <c r="E5" s="57" t="e">
        <f>'Counts by Building'!E5/'Counts by Building'!$E$2</f>
        <v>#DIV/0!</v>
      </c>
      <c r="F5" s="57" t="e">
        <f>'Counts by Building'!F5/'Counts by Building'!$F$2</f>
        <v>#DIV/0!</v>
      </c>
      <c r="G5" s="57" t="e">
        <f>'Counts by Building'!G5/'Counts by Building'!$G$2</f>
        <v>#DIV/0!</v>
      </c>
      <c r="H5" s="57" t="e">
        <f>'Counts by Building'!H5/'Counts by Building'!$H$2</f>
        <v>#DIV/0!</v>
      </c>
      <c r="I5" s="57" t="e">
        <f>'Counts by Building'!I5/'Counts by Building'!$I$2</f>
        <v>#DIV/0!</v>
      </c>
      <c r="J5" s="57" t="e">
        <f>'Counts by Building'!J5/'Counts by Building'!$J$2</f>
        <v>#DIV/0!</v>
      </c>
      <c r="K5" s="57" t="e">
        <f>'Counts by Building'!K5/'Counts by Building'!$K$2</f>
        <v>#DIV/0!</v>
      </c>
      <c r="L5" s="57" t="e">
        <f>'Counts by Building'!L5/'Counts by Building'!$L$2</f>
        <v>#DIV/0!</v>
      </c>
      <c r="M5" s="57" t="e">
        <f>'Counts by Building'!M5/'Counts by Building'!$M$2</f>
        <v>#DIV/0!</v>
      </c>
      <c r="N5" s="57" t="e">
        <f>'Counts by Building'!N5/'Counts by Building'!$N$2</f>
        <v>#DIV/0!</v>
      </c>
      <c r="O5" s="57" t="e">
        <f>'Counts by Building'!O5/'Counts by Building'!$O$2</f>
        <v>#DIV/0!</v>
      </c>
      <c r="P5" s="57" t="e">
        <f>'Counts by Building'!P5/'Counts by Building'!$P$2</f>
        <v>#DIV/0!</v>
      </c>
      <c r="Q5" s="57" t="e">
        <f>'Counts by Building'!Q5/'Counts by Building'!$Q$2</f>
        <v>#DIV/0!</v>
      </c>
      <c r="R5" s="57" t="e">
        <f>'Counts by Building'!R5/'Counts by Building'!$R$2</f>
        <v>#DIV/0!</v>
      </c>
      <c r="S5" s="57" t="e">
        <f>'Counts by Building'!S5/'Counts by Building'!$S$2</f>
        <v>#DIV/0!</v>
      </c>
    </row>
    <row r="6" spans="1:41" s="58" customFormat="1" x14ac:dyDescent="0.25">
      <c r="A6" s="177"/>
      <c r="B6" s="11" t="s">
        <v>78</v>
      </c>
      <c r="C6" s="57" t="e">
        <f>'Counts by Building'!C6/'Counts by Building'!$C$2</f>
        <v>#DIV/0!</v>
      </c>
      <c r="D6" s="105" t="e">
        <f>'Counts by Building'!D6/'Counts by Building'!$D$2</f>
        <v>#DIV/0!</v>
      </c>
      <c r="E6" s="57" t="e">
        <f>'Counts by Building'!E6/'Counts by Building'!$E$2</f>
        <v>#DIV/0!</v>
      </c>
      <c r="F6" s="57" t="e">
        <f>'Counts by Building'!F6/'Counts by Building'!$F$2</f>
        <v>#DIV/0!</v>
      </c>
      <c r="G6" s="57" t="e">
        <f>'Counts by Building'!G6/'Counts by Building'!$G$2</f>
        <v>#DIV/0!</v>
      </c>
      <c r="H6" s="57" t="e">
        <f>'Counts by Building'!H6/'Counts by Building'!$H$2</f>
        <v>#DIV/0!</v>
      </c>
      <c r="I6" s="57" t="e">
        <f>'Counts by Building'!I6/'Counts by Building'!$I$2</f>
        <v>#DIV/0!</v>
      </c>
      <c r="J6" s="57" t="e">
        <f>'Counts by Building'!J6/'Counts by Building'!$J$2</f>
        <v>#DIV/0!</v>
      </c>
      <c r="K6" s="57" t="e">
        <f>'Counts by Building'!K6/'Counts by Building'!$K$2</f>
        <v>#DIV/0!</v>
      </c>
      <c r="L6" s="57" t="e">
        <f>'Counts by Building'!L6/'Counts by Building'!$L$2</f>
        <v>#DIV/0!</v>
      </c>
      <c r="M6" s="57" t="e">
        <f>'Counts by Building'!M6/'Counts by Building'!$M$2</f>
        <v>#DIV/0!</v>
      </c>
      <c r="N6" s="57" t="e">
        <f>'Counts by Building'!N6/'Counts by Building'!$N$2</f>
        <v>#DIV/0!</v>
      </c>
      <c r="O6" s="57" t="e">
        <f>'Counts by Building'!O6/'Counts by Building'!$O$2</f>
        <v>#DIV/0!</v>
      </c>
      <c r="P6" s="57" t="e">
        <f>'Counts by Building'!P6/'Counts by Building'!$P$2</f>
        <v>#DIV/0!</v>
      </c>
      <c r="Q6" s="57" t="e">
        <f>'Counts by Building'!Q6/'Counts by Building'!$Q$2</f>
        <v>#DIV/0!</v>
      </c>
      <c r="R6" s="57" t="e">
        <f>'Counts by Building'!R6/'Counts by Building'!$R$2</f>
        <v>#DIV/0!</v>
      </c>
      <c r="S6" s="57" t="e">
        <f>'Counts by Building'!S6/'Counts by Building'!$S$2</f>
        <v>#DIV/0!</v>
      </c>
    </row>
    <row r="7" spans="1:41" s="58" customFormat="1" x14ac:dyDescent="0.25">
      <c r="A7" s="177"/>
      <c r="B7" s="11" t="s">
        <v>5</v>
      </c>
      <c r="C7" s="57" t="e">
        <f>'Counts by Building'!C7/'Counts by Building'!$C$2</f>
        <v>#DIV/0!</v>
      </c>
      <c r="D7" s="105" t="e">
        <f>'Counts by Building'!D7/'Counts by Building'!$D$2</f>
        <v>#DIV/0!</v>
      </c>
      <c r="E7" s="57" t="e">
        <f>'Counts by Building'!E7/'Counts by Building'!$E$2</f>
        <v>#DIV/0!</v>
      </c>
      <c r="F7" s="57" t="e">
        <f>'Counts by Building'!F7/'Counts by Building'!$F$2</f>
        <v>#DIV/0!</v>
      </c>
      <c r="G7" s="57" t="e">
        <f>'Counts by Building'!G7/'Counts by Building'!$G$2</f>
        <v>#DIV/0!</v>
      </c>
      <c r="H7" s="57" t="e">
        <f>'Counts by Building'!H7/'Counts by Building'!$H$2</f>
        <v>#DIV/0!</v>
      </c>
      <c r="I7" s="57" t="e">
        <f>'Counts by Building'!I7/'Counts by Building'!$I$2</f>
        <v>#DIV/0!</v>
      </c>
      <c r="J7" s="57" t="e">
        <f>'Counts by Building'!J7/'Counts by Building'!$J$2</f>
        <v>#DIV/0!</v>
      </c>
      <c r="K7" s="57" t="e">
        <f>'Counts by Building'!K7/'Counts by Building'!$K$2</f>
        <v>#DIV/0!</v>
      </c>
      <c r="L7" s="57" t="e">
        <f>'Counts by Building'!L7/'Counts by Building'!$L$2</f>
        <v>#DIV/0!</v>
      </c>
      <c r="M7" s="57" t="e">
        <f>'Counts by Building'!M7/'Counts by Building'!$M$2</f>
        <v>#DIV/0!</v>
      </c>
      <c r="N7" s="57" t="e">
        <f>'Counts by Building'!N7/'Counts by Building'!$N$2</f>
        <v>#DIV/0!</v>
      </c>
      <c r="O7" s="57" t="e">
        <f>'Counts by Building'!O7/'Counts by Building'!$O$2</f>
        <v>#DIV/0!</v>
      </c>
      <c r="P7" s="57" t="e">
        <f>'Counts by Building'!P7/'Counts by Building'!$P$2</f>
        <v>#DIV/0!</v>
      </c>
      <c r="Q7" s="57" t="e">
        <f>'Counts by Building'!Q7/'Counts by Building'!$Q$2</f>
        <v>#DIV/0!</v>
      </c>
      <c r="R7" s="57" t="e">
        <f>'Counts by Building'!R7/'Counts by Building'!$R$2</f>
        <v>#DIV/0!</v>
      </c>
      <c r="S7" s="57" t="e">
        <f>'Counts by Building'!S7/'Counts by Building'!$S$2</f>
        <v>#DIV/0!</v>
      </c>
    </row>
    <row r="8" spans="1:41" s="58" customFormat="1" x14ac:dyDescent="0.25">
      <c r="A8" s="177"/>
      <c r="B8" s="11" t="s">
        <v>32</v>
      </c>
      <c r="C8" s="57" t="e">
        <f>'Counts by Building'!C8/'Counts by Building'!$C$2</f>
        <v>#DIV/0!</v>
      </c>
      <c r="D8" s="105" t="e">
        <f>'Counts by Building'!D8/'Counts by Building'!$D$2</f>
        <v>#DIV/0!</v>
      </c>
      <c r="E8" s="57" t="e">
        <f>'Counts by Building'!E8/'Counts by Building'!$E$2</f>
        <v>#DIV/0!</v>
      </c>
      <c r="F8" s="57" t="e">
        <f>'Counts by Building'!F8/'Counts by Building'!$F$2</f>
        <v>#DIV/0!</v>
      </c>
      <c r="G8" s="57" t="e">
        <f>'Counts by Building'!G8/'Counts by Building'!$G$2</f>
        <v>#DIV/0!</v>
      </c>
      <c r="H8" s="57" t="e">
        <f>'Counts by Building'!H8/'Counts by Building'!$H$2</f>
        <v>#DIV/0!</v>
      </c>
      <c r="I8" s="57" t="e">
        <f>'Counts by Building'!I8/'Counts by Building'!$I$2</f>
        <v>#DIV/0!</v>
      </c>
      <c r="J8" s="57" t="e">
        <f>'Counts by Building'!J8/'Counts by Building'!$J$2</f>
        <v>#DIV/0!</v>
      </c>
      <c r="K8" s="57" t="e">
        <f>'Counts by Building'!K8/'Counts by Building'!$K$2</f>
        <v>#DIV/0!</v>
      </c>
      <c r="L8" s="57" t="e">
        <f>'Counts by Building'!L8/'Counts by Building'!$L$2</f>
        <v>#DIV/0!</v>
      </c>
      <c r="M8" s="57" t="e">
        <f>'Counts by Building'!M8/'Counts by Building'!$M$2</f>
        <v>#DIV/0!</v>
      </c>
      <c r="N8" s="57" t="e">
        <f>'Counts by Building'!N8/'Counts by Building'!$N$2</f>
        <v>#DIV/0!</v>
      </c>
      <c r="O8" s="57" t="e">
        <f>'Counts by Building'!O8/'Counts by Building'!$O$2</f>
        <v>#DIV/0!</v>
      </c>
      <c r="P8" s="57" t="e">
        <f>'Counts by Building'!P8/'Counts by Building'!$P$2</f>
        <v>#DIV/0!</v>
      </c>
      <c r="Q8" s="57" t="e">
        <f>'Counts by Building'!Q8/'Counts by Building'!$Q$2</f>
        <v>#DIV/0!</v>
      </c>
      <c r="R8" s="57" t="e">
        <f>'Counts by Building'!R8/'Counts by Building'!$R$2</f>
        <v>#DIV/0!</v>
      </c>
      <c r="S8" s="57" t="e">
        <f>'Counts by Building'!S8/'Counts by Building'!$S$2</f>
        <v>#DIV/0!</v>
      </c>
    </row>
    <row r="9" spans="1:41" s="58" customFormat="1" x14ac:dyDescent="0.25">
      <c r="A9" s="177"/>
      <c r="B9" s="11" t="s">
        <v>77</v>
      </c>
      <c r="C9" s="57" t="e">
        <f>'Counts by Building'!C9/'Counts by Building'!$C$2</f>
        <v>#DIV/0!</v>
      </c>
      <c r="D9" s="105" t="e">
        <f>'Counts by Building'!D9/'Counts by Building'!$D$2</f>
        <v>#DIV/0!</v>
      </c>
      <c r="E9" s="57" t="e">
        <f>'Counts by Building'!E9/'Counts by Building'!$E$2</f>
        <v>#DIV/0!</v>
      </c>
      <c r="F9" s="57" t="e">
        <f>'Counts by Building'!F9/'Counts by Building'!$F$2</f>
        <v>#DIV/0!</v>
      </c>
      <c r="G9" s="57" t="e">
        <f>'Counts by Building'!G9/'Counts by Building'!$G$2</f>
        <v>#DIV/0!</v>
      </c>
      <c r="H9" s="57" t="e">
        <f>'Counts by Building'!H9/'Counts by Building'!$H$2</f>
        <v>#DIV/0!</v>
      </c>
      <c r="I9" s="57" t="e">
        <f>'Counts by Building'!I9/'Counts by Building'!$I$2</f>
        <v>#DIV/0!</v>
      </c>
      <c r="J9" s="57" t="e">
        <f>'Counts by Building'!J9/'Counts by Building'!$J$2</f>
        <v>#DIV/0!</v>
      </c>
      <c r="K9" s="57" t="e">
        <f>'Counts by Building'!K9/'Counts by Building'!$K$2</f>
        <v>#DIV/0!</v>
      </c>
      <c r="L9" s="57" t="e">
        <f>'Counts by Building'!L9/'Counts by Building'!$L$2</f>
        <v>#DIV/0!</v>
      </c>
      <c r="M9" s="57" t="e">
        <f>'Counts by Building'!M9/'Counts by Building'!$M$2</f>
        <v>#DIV/0!</v>
      </c>
      <c r="N9" s="57" t="e">
        <f>'Counts by Building'!N9/'Counts by Building'!$N$2</f>
        <v>#DIV/0!</v>
      </c>
      <c r="O9" s="57" t="e">
        <f>'Counts by Building'!O9/'Counts by Building'!$O$2</f>
        <v>#DIV/0!</v>
      </c>
      <c r="P9" s="57" t="e">
        <f>'Counts by Building'!P9/'Counts by Building'!$P$2</f>
        <v>#DIV/0!</v>
      </c>
      <c r="Q9" s="57" t="e">
        <f>'Counts by Building'!Q9/'Counts by Building'!$Q$2</f>
        <v>#DIV/0!</v>
      </c>
      <c r="R9" s="57" t="e">
        <f>'Counts by Building'!R9/'Counts by Building'!$R$2</f>
        <v>#DIV/0!</v>
      </c>
      <c r="S9" s="57" t="e">
        <f>'Counts by Building'!S9/'Counts by Building'!$S$2</f>
        <v>#DIV/0!</v>
      </c>
    </row>
    <row r="10" spans="1:41" s="58" customFormat="1" x14ac:dyDescent="0.25">
      <c r="A10" s="177"/>
      <c r="B10" s="11" t="s">
        <v>79</v>
      </c>
      <c r="C10" s="57" t="e">
        <f>'Counts by Building'!C10/'Counts by Building'!$C$2</f>
        <v>#DIV/0!</v>
      </c>
      <c r="D10" s="105" t="e">
        <f>'Counts by Building'!D10/'Counts by Building'!$D$2</f>
        <v>#DIV/0!</v>
      </c>
      <c r="E10" s="57" t="e">
        <f>'Counts by Building'!E10/'Counts by Building'!$E$2</f>
        <v>#DIV/0!</v>
      </c>
      <c r="F10" s="57" t="e">
        <f>'Counts by Building'!F10/'Counts by Building'!$F$2</f>
        <v>#DIV/0!</v>
      </c>
      <c r="G10" s="57" t="e">
        <f>'Counts by Building'!G10/'Counts by Building'!$G$2</f>
        <v>#DIV/0!</v>
      </c>
      <c r="H10" s="57" t="e">
        <f>'Counts by Building'!H10/'Counts by Building'!$H$2</f>
        <v>#DIV/0!</v>
      </c>
      <c r="I10" s="57" t="e">
        <f>'Counts by Building'!I10/'Counts by Building'!$I$2</f>
        <v>#DIV/0!</v>
      </c>
      <c r="J10" s="57" t="e">
        <f>'Counts by Building'!J10/'Counts by Building'!$J$2</f>
        <v>#DIV/0!</v>
      </c>
      <c r="K10" s="57" t="e">
        <f>'Counts by Building'!K10/'Counts by Building'!$K$2</f>
        <v>#DIV/0!</v>
      </c>
      <c r="L10" s="57" t="e">
        <f>'Counts by Building'!L10/'Counts by Building'!$L$2</f>
        <v>#DIV/0!</v>
      </c>
      <c r="M10" s="57" t="e">
        <f>'Counts by Building'!M10/'Counts by Building'!$M$2</f>
        <v>#DIV/0!</v>
      </c>
      <c r="N10" s="57" t="e">
        <f>'Counts by Building'!N10/'Counts by Building'!$N$2</f>
        <v>#DIV/0!</v>
      </c>
      <c r="O10" s="57" t="e">
        <f>'Counts by Building'!O10/'Counts by Building'!$O$2</f>
        <v>#DIV/0!</v>
      </c>
      <c r="P10" s="57" t="e">
        <f>'Counts by Building'!P10/'Counts by Building'!$P$2</f>
        <v>#DIV/0!</v>
      </c>
      <c r="Q10" s="57" t="e">
        <f>'Counts by Building'!Q10/'Counts by Building'!$Q$2</f>
        <v>#DIV/0!</v>
      </c>
      <c r="R10" s="57" t="e">
        <f>'Counts by Building'!R10/'Counts by Building'!$R$2</f>
        <v>#DIV/0!</v>
      </c>
      <c r="S10" s="57" t="e">
        <f>'Counts by Building'!S10/'Counts by Building'!$S$2</f>
        <v>#DIV/0!</v>
      </c>
    </row>
    <row r="11" spans="1:41" s="58" customFormat="1" x14ac:dyDescent="0.25">
      <c r="A11" s="177"/>
      <c r="B11" s="78" t="s">
        <v>29</v>
      </c>
      <c r="C11" s="57" t="e">
        <f>'Counts by Building'!C11/'Counts by Building'!$C$2</f>
        <v>#DIV/0!</v>
      </c>
      <c r="D11" s="105" t="e">
        <f>'Counts by Building'!D11/'Counts by Building'!$D$2</f>
        <v>#DIV/0!</v>
      </c>
      <c r="E11" s="57" t="e">
        <f>'Counts by Building'!E11/'Counts by Building'!$E$2</f>
        <v>#DIV/0!</v>
      </c>
      <c r="F11" s="57" t="e">
        <f>'Counts by Building'!F11/'Counts by Building'!$F$2</f>
        <v>#DIV/0!</v>
      </c>
      <c r="G11" s="57" t="e">
        <f>'Counts by Building'!G11/'Counts by Building'!$G$2</f>
        <v>#DIV/0!</v>
      </c>
      <c r="H11" s="57" t="e">
        <f>'Counts by Building'!H11/'Counts by Building'!$H$2</f>
        <v>#DIV/0!</v>
      </c>
      <c r="I11" s="57" t="e">
        <f>'Counts by Building'!I11/'Counts by Building'!$I$2</f>
        <v>#DIV/0!</v>
      </c>
      <c r="J11" s="57" t="e">
        <f>'Counts by Building'!J11/'Counts by Building'!$J$2</f>
        <v>#DIV/0!</v>
      </c>
      <c r="K11" s="57" t="e">
        <f>'Counts by Building'!K11/'Counts by Building'!$K$2</f>
        <v>#DIV/0!</v>
      </c>
      <c r="L11" s="57" t="e">
        <f>'Counts by Building'!L11/'Counts by Building'!$L$2</f>
        <v>#DIV/0!</v>
      </c>
      <c r="M11" s="57" t="e">
        <f>'Counts by Building'!M11/'Counts by Building'!$M$2</f>
        <v>#DIV/0!</v>
      </c>
      <c r="N11" s="57" t="e">
        <f>'Counts by Building'!N11/'Counts by Building'!$N$2</f>
        <v>#DIV/0!</v>
      </c>
      <c r="O11" s="57" t="e">
        <f>'Counts by Building'!O11/'Counts by Building'!$O$2</f>
        <v>#DIV/0!</v>
      </c>
      <c r="P11" s="57" t="e">
        <f>'Counts by Building'!P11/'Counts by Building'!$P$2</f>
        <v>#DIV/0!</v>
      </c>
      <c r="Q11" s="57" t="e">
        <f>'Counts by Building'!Q11/'Counts by Building'!$Q$2</f>
        <v>#DIV/0!</v>
      </c>
      <c r="R11" s="57" t="e">
        <f>'Counts by Building'!R11/'Counts by Building'!$R$2</f>
        <v>#DIV/0!</v>
      </c>
      <c r="S11" s="57" t="e">
        <f>'Counts by Building'!S11/'Counts by Building'!$S$2</f>
        <v>#DIV/0!</v>
      </c>
    </row>
    <row r="12" spans="1:41" s="58" customFormat="1" x14ac:dyDescent="0.25">
      <c r="A12" s="177"/>
      <c r="B12" s="78" t="s">
        <v>30</v>
      </c>
      <c r="C12" s="57" t="e">
        <f>'Counts by Building'!C12/'Counts by Building'!$C$2</f>
        <v>#DIV/0!</v>
      </c>
      <c r="D12" s="105" t="e">
        <f>'Counts by Building'!D12/'Counts by Building'!$D$2</f>
        <v>#DIV/0!</v>
      </c>
      <c r="E12" s="57" t="e">
        <f>'Counts by Building'!E12/'Counts by Building'!$E$2</f>
        <v>#DIV/0!</v>
      </c>
      <c r="F12" s="57" t="e">
        <f>'Counts by Building'!F12/'Counts by Building'!$F$2</f>
        <v>#DIV/0!</v>
      </c>
      <c r="G12" s="57" t="e">
        <f>'Counts by Building'!G12/'Counts by Building'!$G$2</f>
        <v>#DIV/0!</v>
      </c>
      <c r="H12" s="57" t="e">
        <f>'Counts by Building'!H12/'Counts by Building'!$H$2</f>
        <v>#DIV/0!</v>
      </c>
      <c r="I12" s="57" t="e">
        <f>'Counts by Building'!I12/'Counts by Building'!$I$2</f>
        <v>#DIV/0!</v>
      </c>
      <c r="J12" s="57" t="e">
        <f>'Counts by Building'!J12/'Counts by Building'!$J$2</f>
        <v>#DIV/0!</v>
      </c>
      <c r="K12" s="57" t="e">
        <f>'Counts by Building'!K12/'Counts by Building'!$K$2</f>
        <v>#DIV/0!</v>
      </c>
      <c r="L12" s="57" t="e">
        <f>'Counts by Building'!L12/'Counts by Building'!$L$2</f>
        <v>#DIV/0!</v>
      </c>
      <c r="M12" s="57" t="e">
        <f>'Counts by Building'!M12/'Counts by Building'!$M$2</f>
        <v>#DIV/0!</v>
      </c>
      <c r="N12" s="57" t="e">
        <f>'Counts by Building'!N12/'Counts by Building'!$N$2</f>
        <v>#DIV/0!</v>
      </c>
      <c r="O12" s="57" t="e">
        <f>'Counts by Building'!O12/'Counts by Building'!$O$2</f>
        <v>#DIV/0!</v>
      </c>
      <c r="P12" s="57" t="e">
        <f>'Counts by Building'!P12/'Counts by Building'!$P$2</f>
        <v>#DIV/0!</v>
      </c>
      <c r="Q12" s="57" t="e">
        <f>'Counts by Building'!Q12/'Counts by Building'!$Q$2</f>
        <v>#DIV/0!</v>
      </c>
      <c r="R12" s="57" t="e">
        <f>'Counts by Building'!R12/'Counts by Building'!$R$2</f>
        <v>#DIV/0!</v>
      </c>
      <c r="S12" s="57" t="e">
        <f>'Counts by Building'!S12/'Counts by Building'!$S$2</f>
        <v>#DIV/0!</v>
      </c>
    </row>
    <row r="13" spans="1:41" s="58" customFormat="1" x14ac:dyDescent="0.25">
      <c r="A13" s="177"/>
      <c r="B13" s="11" t="s">
        <v>80</v>
      </c>
      <c r="C13" s="57" t="e">
        <f>'Counts by Building'!C13/'Counts by Building'!$C$2</f>
        <v>#DIV/0!</v>
      </c>
      <c r="D13" s="105" t="e">
        <f>'Counts by Building'!D13/'Counts by Building'!$D$2</f>
        <v>#DIV/0!</v>
      </c>
      <c r="E13" s="57" t="e">
        <f>'Counts by Building'!E13/'Counts by Building'!$E$2</f>
        <v>#DIV/0!</v>
      </c>
      <c r="F13" s="57" t="e">
        <f>'Counts by Building'!F13/'Counts by Building'!$F$2</f>
        <v>#DIV/0!</v>
      </c>
      <c r="G13" s="57" t="e">
        <f>'Counts by Building'!G13/'Counts by Building'!$G$2</f>
        <v>#DIV/0!</v>
      </c>
      <c r="H13" s="57" t="e">
        <f>'Counts by Building'!H13/'Counts by Building'!$H$2</f>
        <v>#DIV/0!</v>
      </c>
      <c r="I13" s="57" t="e">
        <f>'Counts by Building'!I13/'Counts by Building'!$I$2</f>
        <v>#DIV/0!</v>
      </c>
      <c r="J13" s="57" t="e">
        <f>'Counts by Building'!J13/'Counts by Building'!$J$2</f>
        <v>#DIV/0!</v>
      </c>
      <c r="K13" s="57" t="e">
        <f>'Counts by Building'!K13/'Counts by Building'!$K$2</f>
        <v>#DIV/0!</v>
      </c>
      <c r="L13" s="57" t="e">
        <f>'Counts by Building'!L13/'Counts by Building'!$L$2</f>
        <v>#DIV/0!</v>
      </c>
      <c r="M13" s="57" t="e">
        <f>'Counts by Building'!M13/'Counts by Building'!$M$2</f>
        <v>#DIV/0!</v>
      </c>
      <c r="N13" s="57" t="e">
        <f>'Counts by Building'!N13/'Counts by Building'!$N$2</f>
        <v>#DIV/0!</v>
      </c>
      <c r="O13" s="57" t="e">
        <f>'Counts by Building'!O13/'Counts by Building'!$O$2</f>
        <v>#DIV/0!</v>
      </c>
      <c r="P13" s="57" t="e">
        <f>'Counts by Building'!P13/'Counts by Building'!$P$2</f>
        <v>#DIV/0!</v>
      </c>
      <c r="Q13" s="57" t="e">
        <f>'Counts by Building'!Q13/'Counts by Building'!$Q$2</f>
        <v>#DIV/0!</v>
      </c>
      <c r="R13" s="57" t="e">
        <f>'Counts by Building'!R13/'Counts by Building'!$R$2</f>
        <v>#DIV/0!</v>
      </c>
      <c r="S13" s="57" t="e">
        <f>'Counts by Building'!S13/'Counts by Building'!$S$2</f>
        <v>#DIV/0!</v>
      </c>
    </row>
    <row r="14" spans="1:41" s="62" customFormat="1" ht="15.75" thickBot="1" x14ac:dyDescent="0.3">
      <c r="A14" s="179"/>
      <c r="B14" s="11" t="s">
        <v>76</v>
      </c>
      <c r="C14" s="61" t="e">
        <f>'Counts by Building'!C14/'Counts by Building'!$C$2</f>
        <v>#DIV/0!</v>
      </c>
      <c r="D14" s="106" t="e">
        <f>'Counts by Building'!D14/'Counts by Building'!$D$2</f>
        <v>#DIV/0!</v>
      </c>
      <c r="E14" s="61" t="e">
        <f>'Counts by Building'!E14/'Counts by Building'!$E$2</f>
        <v>#DIV/0!</v>
      </c>
      <c r="F14" s="61" t="e">
        <f>'Counts by Building'!F14/'Counts by Building'!$F$2</f>
        <v>#DIV/0!</v>
      </c>
      <c r="G14" s="61" t="e">
        <f>'Counts by Building'!G14/'Counts by Building'!$G$2</f>
        <v>#DIV/0!</v>
      </c>
      <c r="H14" s="61" t="e">
        <f>'Counts by Building'!H14/'Counts by Building'!$H$2</f>
        <v>#DIV/0!</v>
      </c>
      <c r="I14" s="61" t="e">
        <f>'Counts by Building'!I14/'Counts by Building'!$I$2</f>
        <v>#DIV/0!</v>
      </c>
      <c r="J14" s="61" t="e">
        <f>'Counts by Building'!J14/'Counts by Building'!$J$2</f>
        <v>#DIV/0!</v>
      </c>
      <c r="K14" s="61" t="e">
        <f>'Counts by Building'!K14/'Counts by Building'!$K$2</f>
        <v>#DIV/0!</v>
      </c>
      <c r="L14" s="61" t="e">
        <f>'Counts by Building'!L14/'Counts by Building'!$L$2</f>
        <v>#DIV/0!</v>
      </c>
      <c r="M14" s="61" t="e">
        <f>'Counts by Building'!M14/'Counts by Building'!$M$2</f>
        <v>#DIV/0!</v>
      </c>
      <c r="N14" s="61" t="e">
        <f>'Counts by Building'!N14/'Counts by Building'!$N$2</f>
        <v>#DIV/0!</v>
      </c>
      <c r="O14" s="61" t="e">
        <f>'Counts by Building'!O14/'Counts by Building'!$O$2</f>
        <v>#DIV/0!</v>
      </c>
      <c r="P14" s="61" t="e">
        <f>'Counts by Building'!P14/'Counts by Building'!$P$2</f>
        <v>#DIV/0!</v>
      </c>
      <c r="Q14" s="61" t="e">
        <f>'Counts by Building'!Q14/'Counts by Building'!$Q$2</f>
        <v>#DIV/0!</v>
      </c>
      <c r="R14" s="61" t="e">
        <f>'Counts by Building'!R14/'Counts by Building'!$R$2</f>
        <v>#DIV/0!</v>
      </c>
      <c r="S14" s="61" t="e">
        <f>'Counts by Building'!S14/'Counts by Building'!$S$2</f>
        <v>#DIV/0!</v>
      </c>
    </row>
    <row r="15" spans="1:41" x14ac:dyDescent="0.25">
      <c r="A15" s="180" t="s">
        <v>89</v>
      </c>
      <c r="B15" s="11" t="s">
        <v>1</v>
      </c>
      <c r="C15" s="46" t="e">
        <f>'Counts by Building'!C15/'Counts by Building'!C15</f>
        <v>#DIV/0!</v>
      </c>
      <c r="D15" s="107" t="e">
        <f>'Counts by Building'!D15/'Counts by Building'!$D$2</f>
        <v>#DIV/0!</v>
      </c>
      <c r="E15" s="46" t="e">
        <f>'Counts by Building'!E15/'Counts by Building'!$E$2</f>
        <v>#DIV/0!</v>
      </c>
      <c r="F15" s="46" t="e">
        <f>'Counts by Building'!F15/'Counts by Building'!$F$2</f>
        <v>#DIV/0!</v>
      </c>
      <c r="G15" s="46" t="e">
        <f>'Counts by Building'!G15/'Counts by Building'!$G$2</f>
        <v>#DIV/0!</v>
      </c>
      <c r="H15" s="46" t="e">
        <f>'Counts by Building'!H15/'Counts by Building'!$H$2</f>
        <v>#DIV/0!</v>
      </c>
      <c r="I15" s="46" t="e">
        <f>'Counts by Building'!I15/'Counts by Building'!$I$2</f>
        <v>#DIV/0!</v>
      </c>
      <c r="J15" s="46" t="e">
        <f>'Counts by Building'!J15/'Counts by Building'!$J$2</f>
        <v>#DIV/0!</v>
      </c>
      <c r="K15" s="46" t="e">
        <f>'Counts by Building'!K15/'Counts by Building'!$K$2</f>
        <v>#DIV/0!</v>
      </c>
      <c r="L15" s="46" t="e">
        <f>'Counts by Building'!L15/'Counts by Building'!$L$2</f>
        <v>#DIV/0!</v>
      </c>
      <c r="M15" s="46" t="e">
        <f>'Counts by Building'!M15/'Counts by Building'!$M$2</f>
        <v>#DIV/0!</v>
      </c>
      <c r="N15" s="46" t="e">
        <f>'Counts by Building'!N15/'Counts by Building'!$N$2</f>
        <v>#DIV/0!</v>
      </c>
      <c r="O15" s="46" t="e">
        <f>'Counts by Building'!O15/'Counts by Building'!$O$2</f>
        <v>#DIV/0!</v>
      </c>
      <c r="P15" s="46" t="e">
        <f>'Counts by Building'!P15/'Counts by Building'!$P$2</f>
        <v>#DIV/0!</v>
      </c>
      <c r="Q15" s="46" t="e">
        <f>'Counts by Building'!Q15/'Counts by Building'!$Q$2</f>
        <v>#DIV/0!</v>
      </c>
      <c r="R15" s="46" t="e">
        <f>'Counts by Building'!R15/'Counts by Building'!$R$2</f>
        <v>#DIV/0!</v>
      </c>
      <c r="S15" s="46" t="e">
        <f>'Counts by Building'!S15/'Counts by Building'!$S$2</f>
        <v>#DIV/0!</v>
      </c>
    </row>
    <row r="16" spans="1:41" x14ac:dyDescent="0.25">
      <c r="A16" s="181"/>
      <c r="B16" s="11" t="s">
        <v>2</v>
      </c>
      <c r="C16" s="46" t="e">
        <f>'Counts by Building'!C16/'Counts by Building'!$C$2</f>
        <v>#DIV/0!</v>
      </c>
      <c r="D16" s="107" t="e">
        <f>'Counts by Building'!D16/'Counts by Building'!$D$2</f>
        <v>#DIV/0!</v>
      </c>
      <c r="E16" s="46" t="e">
        <f>'Counts by Building'!E16/'Counts by Building'!$E$2</f>
        <v>#DIV/0!</v>
      </c>
      <c r="F16" s="46" t="e">
        <f>'Counts by Building'!F16/'Counts by Building'!$F$2</f>
        <v>#DIV/0!</v>
      </c>
      <c r="G16" s="46" t="e">
        <f>'Counts by Building'!G16/'Counts by Building'!$G$2</f>
        <v>#DIV/0!</v>
      </c>
      <c r="H16" s="46" t="e">
        <f>'Counts by Building'!H16/'Counts by Building'!$H$2</f>
        <v>#DIV/0!</v>
      </c>
      <c r="I16" s="46" t="e">
        <f>'Counts by Building'!I16/'Counts by Building'!$I$2</f>
        <v>#DIV/0!</v>
      </c>
      <c r="J16" s="46" t="e">
        <f>'Counts by Building'!J16/'Counts by Building'!$J$2</f>
        <v>#DIV/0!</v>
      </c>
      <c r="K16" s="46" t="e">
        <f>'Counts by Building'!K16/'Counts by Building'!$K$2</f>
        <v>#DIV/0!</v>
      </c>
      <c r="L16" s="46" t="e">
        <f>'Counts by Building'!L16/'Counts by Building'!$L$2</f>
        <v>#DIV/0!</v>
      </c>
      <c r="M16" s="46" t="e">
        <f>'Counts by Building'!M16/'Counts by Building'!$M$2</f>
        <v>#DIV/0!</v>
      </c>
      <c r="N16" s="46" t="e">
        <f>'Counts by Building'!N16/'Counts by Building'!$N$2</f>
        <v>#DIV/0!</v>
      </c>
      <c r="O16" s="46" t="e">
        <f>'Counts by Building'!O16/'Counts by Building'!$O$2</f>
        <v>#DIV/0!</v>
      </c>
      <c r="P16" s="46" t="e">
        <f>'Counts by Building'!P16/'Counts by Building'!$P$2</f>
        <v>#DIV/0!</v>
      </c>
      <c r="Q16" s="46" t="e">
        <f>'Counts by Building'!Q16/'Counts by Building'!$Q$2</f>
        <v>#DIV/0!</v>
      </c>
      <c r="R16" s="46" t="e">
        <f>'Counts by Building'!R16/'Counts by Building'!$R$2</f>
        <v>#DIV/0!</v>
      </c>
      <c r="S16" s="46" t="e">
        <f>'Counts by Building'!S16/'Counts by Building'!$S$2</f>
        <v>#DIV/0!</v>
      </c>
    </row>
    <row r="17" spans="1:19" x14ac:dyDescent="0.25">
      <c r="A17" s="181"/>
      <c r="B17" s="11" t="s">
        <v>3</v>
      </c>
      <c r="C17" s="46" t="e">
        <f>'Counts by Building'!C17/'Counts by Building'!$C$2</f>
        <v>#DIV/0!</v>
      </c>
      <c r="D17" s="107" t="e">
        <f>'Counts by Building'!D17/'Counts by Building'!$D$2</f>
        <v>#DIV/0!</v>
      </c>
      <c r="E17" s="46" t="e">
        <f>'Counts by Building'!E17/'Counts by Building'!$E$2</f>
        <v>#DIV/0!</v>
      </c>
      <c r="F17" s="46" t="e">
        <f>'Counts by Building'!F17/'Counts by Building'!$F$2</f>
        <v>#DIV/0!</v>
      </c>
      <c r="G17" s="46" t="e">
        <f>'Counts by Building'!G17/'Counts by Building'!$G$2</f>
        <v>#DIV/0!</v>
      </c>
      <c r="H17" s="46" t="e">
        <f>'Counts by Building'!H17/'Counts by Building'!$H$2</f>
        <v>#DIV/0!</v>
      </c>
      <c r="I17" s="46" t="e">
        <f>'Counts by Building'!I17/'Counts by Building'!$I$2</f>
        <v>#DIV/0!</v>
      </c>
      <c r="J17" s="46" t="e">
        <f>'Counts by Building'!J17/'Counts by Building'!$J$2</f>
        <v>#DIV/0!</v>
      </c>
      <c r="K17" s="46" t="e">
        <f>'Counts by Building'!K17/'Counts by Building'!$K$2</f>
        <v>#DIV/0!</v>
      </c>
      <c r="L17" s="46" t="e">
        <f>'Counts by Building'!L17/'Counts by Building'!$L$2</f>
        <v>#DIV/0!</v>
      </c>
      <c r="M17" s="46" t="e">
        <f>'Counts by Building'!M17/'Counts by Building'!$M$2</f>
        <v>#DIV/0!</v>
      </c>
      <c r="N17" s="46" t="e">
        <f>'Counts by Building'!N17/'Counts by Building'!$N$2</f>
        <v>#DIV/0!</v>
      </c>
      <c r="O17" s="46" t="e">
        <f>'Counts by Building'!O17/'Counts by Building'!$O$2</f>
        <v>#DIV/0!</v>
      </c>
      <c r="P17" s="46" t="e">
        <f>'Counts by Building'!P17/'Counts by Building'!$P$2</f>
        <v>#DIV/0!</v>
      </c>
      <c r="Q17" s="46" t="e">
        <f>'Counts by Building'!Q17/'Counts by Building'!$Q$2</f>
        <v>#DIV/0!</v>
      </c>
      <c r="R17" s="46" t="e">
        <f>'Counts by Building'!R17/'Counts by Building'!$R$2</f>
        <v>#DIV/0!</v>
      </c>
      <c r="S17" s="46" t="e">
        <f>'Counts by Building'!S17/'Counts by Building'!$S$2</f>
        <v>#DIV/0!</v>
      </c>
    </row>
    <row r="18" spans="1:19" x14ac:dyDescent="0.25">
      <c r="A18" s="181"/>
      <c r="B18" s="11" t="s">
        <v>4</v>
      </c>
      <c r="C18" s="46" t="e">
        <f>'Counts by Building'!C18/'Counts by Building'!$C$2</f>
        <v>#DIV/0!</v>
      </c>
      <c r="D18" s="107" t="e">
        <f>'Counts by Building'!D18/'Counts by Building'!$D$2</f>
        <v>#DIV/0!</v>
      </c>
      <c r="E18" s="46" t="e">
        <f>'Counts by Building'!E18/'Counts by Building'!$E$2</f>
        <v>#DIV/0!</v>
      </c>
      <c r="F18" s="46" t="e">
        <f>'Counts by Building'!F18/'Counts by Building'!$F$2</f>
        <v>#DIV/0!</v>
      </c>
      <c r="G18" s="46" t="e">
        <f>'Counts by Building'!G18/'Counts by Building'!$G$2</f>
        <v>#DIV/0!</v>
      </c>
      <c r="H18" s="46" t="e">
        <f>'Counts by Building'!H18/'Counts by Building'!$H$2</f>
        <v>#DIV/0!</v>
      </c>
      <c r="I18" s="46" t="e">
        <f>'Counts by Building'!I18/'Counts by Building'!$I$2</f>
        <v>#DIV/0!</v>
      </c>
      <c r="J18" s="46" t="e">
        <f>'Counts by Building'!J18/'Counts by Building'!$J$2</f>
        <v>#DIV/0!</v>
      </c>
      <c r="K18" s="46" t="e">
        <f>'Counts by Building'!K18/'Counts by Building'!$K$2</f>
        <v>#DIV/0!</v>
      </c>
      <c r="L18" s="46" t="e">
        <f>'Counts by Building'!L18/'Counts by Building'!$L$2</f>
        <v>#DIV/0!</v>
      </c>
      <c r="M18" s="46" t="e">
        <f>'Counts by Building'!M18/'Counts by Building'!$M$2</f>
        <v>#DIV/0!</v>
      </c>
      <c r="N18" s="46" t="e">
        <f>'Counts by Building'!N18/'Counts by Building'!$N$2</f>
        <v>#DIV/0!</v>
      </c>
      <c r="O18" s="46" t="e">
        <f>'Counts by Building'!O18/'Counts by Building'!$O$2</f>
        <v>#DIV/0!</v>
      </c>
      <c r="P18" s="46" t="e">
        <f>'Counts by Building'!P18/'Counts by Building'!$P$2</f>
        <v>#DIV/0!</v>
      </c>
      <c r="Q18" s="46" t="e">
        <f>'Counts by Building'!Q18/'Counts by Building'!$Q$2</f>
        <v>#DIV/0!</v>
      </c>
      <c r="R18" s="46" t="e">
        <f>'Counts by Building'!R18/'Counts by Building'!$R$2</f>
        <v>#DIV/0!</v>
      </c>
      <c r="S18" s="46" t="e">
        <f>'Counts by Building'!S18/'Counts by Building'!$S$2</f>
        <v>#DIV/0!</v>
      </c>
    </row>
    <row r="19" spans="1:19" x14ac:dyDescent="0.25">
      <c r="A19" s="181"/>
      <c r="B19" s="11" t="s">
        <v>78</v>
      </c>
      <c r="C19" s="46" t="e">
        <f>'Counts by Building'!C19/'Counts by Building'!$C$2</f>
        <v>#DIV/0!</v>
      </c>
      <c r="D19" s="107" t="e">
        <f>'Counts by Building'!D19/'Counts by Building'!$D$2</f>
        <v>#DIV/0!</v>
      </c>
      <c r="E19" s="46" t="e">
        <f>'Counts by Building'!E19/'Counts by Building'!$E$2</f>
        <v>#DIV/0!</v>
      </c>
      <c r="F19" s="46" t="e">
        <f>'Counts by Building'!F19/'Counts by Building'!$F$2</f>
        <v>#DIV/0!</v>
      </c>
      <c r="G19" s="46" t="e">
        <f>'Counts by Building'!G19/'Counts by Building'!$G$2</f>
        <v>#DIV/0!</v>
      </c>
      <c r="H19" s="46" t="e">
        <f>'Counts by Building'!H19/'Counts by Building'!$H$2</f>
        <v>#DIV/0!</v>
      </c>
      <c r="I19" s="46" t="e">
        <f>'Counts by Building'!I19/'Counts by Building'!$I$2</f>
        <v>#DIV/0!</v>
      </c>
      <c r="J19" s="46" t="e">
        <f>'Counts by Building'!J19/'Counts by Building'!$J$2</f>
        <v>#DIV/0!</v>
      </c>
      <c r="K19" s="46" t="e">
        <f>'Counts by Building'!K19/'Counts by Building'!$K$2</f>
        <v>#DIV/0!</v>
      </c>
      <c r="L19" s="46" t="e">
        <f>'Counts by Building'!L19/'Counts by Building'!$L$2</f>
        <v>#DIV/0!</v>
      </c>
      <c r="M19" s="46" t="e">
        <f>'Counts by Building'!M19/'Counts by Building'!$M$2</f>
        <v>#DIV/0!</v>
      </c>
      <c r="N19" s="46" t="e">
        <f>'Counts by Building'!N19/'Counts by Building'!$N$2</f>
        <v>#DIV/0!</v>
      </c>
      <c r="O19" s="46" t="e">
        <f>'Counts by Building'!O19/'Counts by Building'!$O$2</f>
        <v>#DIV/0!</v>
      </c>
      <c r="P19" s="46" t="e">
        <f>'Counts by Building'!P19/'Counts by Building'!$P$2</f>
        <v>#DIV/0!</v>
      </c>
      <c r="Q19" s="46" t="e">
        <f>'Counts by Building'!Q19/'Counts by Building'!$Q$2</f>
        <v>#DIV/0!</v>
      </c>
      <c r="R19" s="46" t="e">
        <f>'Counts by Building'!R19/'Counts by Building'!$R$2</f>
        <v>#DIV/0!</v>
      </c>
      <c r="S19" s="46" t="e">
        <f>'Counts by Building'!S19/'Counts by Building'!$S$2</f>
        <v>#DIV/0!</v>
      </c>
    </row>
    <row r="20" spans="1:19" x14ac:dyDescent="0.25">
      <c r="A20" s="181"/>
      <c r="B20" s="11" t="s">
        <v>5</v>
      </c>
      <c r="C20" s="46" t="e">
        <f>'Counts by Building'!C20/'Counts by Building'!$C$2</f>
        <v>#DIV/0!</v>
      </c>
      <c r="D20" s="107" t="e">
        <f>'Counts by Building'!D20/'Counts by Building'!$D$2</f>
        <v>#DIV/0!</v>
      </c>
      <c r="E20" s="46" t="e">
        <f>'Counts by Building'!E20/'Counts by Building'!$E$2</f>
        <v>#DIV/0!</v>
      </c>
      <c r="F20" s="46" t="e">
        <f>'Counts by Building'!F20/'Counts by Building'!$F$2</f>
        <v>#DIV/0!</v>
      </c>
      <c r="G20" s="46" t="e">
        <f>'Counts by Building'!G20/'Counts by Building'!$G$2</f>
        <v>#DIV/0!</v>
      </c>
      <c r="H20" s="46" t="e">
        <f>'Counts by Building'!H20/'Counts by Building'!$H$2</f>
        <v>#DIV/0!</v>
      </c>
      <c r="I20" s="46" t="e">
        <f>'Counts by Building'!I20/'Counts by Building'!$I$2</f>
        <v>#DIV/0!</v>
      </c>
      <c r="J20" s="46" t="e">
        <f>'Counts by Building'!J20/'Counts by Building'!$J$2</f>
        <v>#DIV/0!</v>
      </c>
      <c r="K20" s="46" t="e">
        <f>'Counts by Building'!K20/'Counts by Building'!$K$2</f>
        <v>#DIV/0!</v>
      </c>
      <c r="L20" s="46" t="e">
        <f>'Counts by Building'!L20/'Counts by Building'!$L$2</f>
        <v>#DIV/0!</v>
      </c>
      <c r="M20" s="46" t="e">
        <f>'Counts by Building'!M20/'Counts by Building'!$M$2</f>
        <v>#DIV/0!</v>
      </c>
      <c r="N20" s="46" t="e">
        <f>'Counts by Building'!N20/'Counts by Building'!$N$2</f>
        <v>#DIV/0!</v>
      </c>
      <c r="O20" s="46" t="e">
        <f>'Counts by Building'!O20/'Counts by Building'!$O$2</f>
        <v>#DIV/0!</v>
      </c>
      <c r="P20" s="46" t="e">
        <f>'Counts by Building'!P20/'Counts by Building'!$P$2</f>
        <v>#DIV/0!</v>
      </c>
      <c r="Q20" s="46" t="e">
        <f>'Counts by Building'!Q20/'Counts by Building'!$Q$2</f>
        <v>#DIV/0!</v>
      </c>
      <c r="R20" s="46" t="e">
        <f>'Counts by Building'!R20/'Counts by Building'!$R$2</f>
        <v>#DIV/0!</v>
      </c>
      <c r="S20" s="46" t="e">
        <f>'Counts by Building'!S20/'Counts by Building'!$S$2</f>
        <v>#DIV/0!</v>
      </c>
    </row>
    <row r="21" spans="1:19" x14ac:dyDescent="0.25">
      <c r="A21" s="181"/>
      <c r="B21" s="11" t="s">
        <v>32</v>
      </c>
      <c r="C21" s="46" t="e">
        <f>'Counts by Building'!C21/'Counts by Building'!$C$2</f>
        <v>#DIV/0!</v>
      </c>
      <c r="D21" s="107" t="e">
        <f>'Counts by Building'!D21/'Counts by Building'!$D$2</f>
        <v>#DIV/0!</v>
      </c>
      <c r="E21" s="46" t="e">
        <f>'Counts by Building'!E21/'Counts by Building'!$E$2</f>
        <v>#DIV/0!</v>
      </c>
      <c r="F21" s="46" t="e">
        <f>'Counts by Building'!F21/'Counts by Building'!$F$2</f>
        <v>#DIV/0!</v>
      </c>
      <c r="G21" s="46" t="e">
        <f>'Counts by Building'!G21/'Counts by Building'!$G$2</f>
        <v>#DIV/0!</v>
      </c>
      <c r="H21" s="46" t="e">
        <f>'Counts by Building'!H21/'Counts by Building'!$H$2</f>
        <v>#DIV/0!</v>
      </c>
      <c r="I21" s="46" t="e">
        <f>'Counts by Building'!I21/'Counts by Building'!$I$2</f>
        <v>#DIV/0!</v>
      </c>
      <c r="J21" s="46" t="e">
        <f>'Counts by Building'!J21/'Counts by Building'!$J$2</f>
        <v>#DIV/0!</v>
      </c>
      <c r="K21" s="46" t="e">
        <f>'Counts by Building'!K21/'Counts by Building'!$K$2</f>
        <v>#DIV/0!</v>
      </c>
      <c r="L21" s="46" t="e">
        <f>'Counts by Building'!L21/'Counts by Building'!$L$2</f>
        <v>#DIV/0!</v>
      </c>
      <c r="M21" s="46" t="e">
        <f>'Counts by Building'!M21/'Counts by Building'!$M$2</f>
        <v>#DIV/0!</v>
      </c>
      <c r="N21" s="46" t="e">
        <f>'Counts by Building'!N21/'Counts by Building'!$N$2</f>
        <v>#DIV/0!</v>
      </c>
      <c r="O21" s="46" t="e">
        <f>'Counts by Building'!O21/'Counts by Building'!$O$2</f>
        <v>#DIV/0!</v>
      </c>
      <c r="P21" s="46" t="e">
        <f>'Counts by Building'!P21/'Counts by Building'!$P$2</f>
        <v>#DIV/0!</v>
      </c>
      <c r="Q21" s="46" t="e">
        <f>'Counts by Building'!Q21/'Counts by Building'!$Q$2</f>
        <v>#DIV/0!</v>
      </c>
      <c r="R21" s="46" t="e">
        <f>'Counts by Building'!R21/'Counts by Building'!$R$2</f>
        <v>#DIV/0!</v>
      </c>
      <c r="S21" s="46" t="e">
        <f>'Counts by Building'!S21/'Counts by Building'!$S$2</f>
        <v>#DIV/0!</v>
      </c>
    </row>
    <row r="22" spans="1:19" x14ac:dyDescent="0.25">
      <c r="A22" s="181"/>
      <c r="B22" s="11" t="s">
        <v>77</v>
      </c>
      <c r="C22" s="46" t="e">
        <f>'Counts by Building'!C22/'Counts by Building'!$C$2</f>
        <v>#DIV/0!</v>
      </c>
      <c r="D22" s="107" t="e">
        <f>'Counts by Building'!D22/'Counts by Building'!$D$2</f>
        <v>#DIV/0!</v>
      </c>
      <c r="E22" s="46" t="e">
        <f>'Counts by Building'!E22/'Counts by Building'!$E$2</f>
        <v>#DIV/0!</v>
      </c>
      <c r="F22" s="46" t="e">
        <f>'Counts by Building'!F22/'Counts by Building'!$F$2</f>
        <v>#DIV/0!</v>
      </c>
      <c r="G22" s="46" t="e">
        <f>'Counts by Building'!G22/'Counts by Building'!$G$2</f>
        <v>#DIV/0!</v>
      </c>
      <c r="H22" s="46" t="e">
        <f>'Counts by Building'!H22/'Counts by Building'!$H$2</f>
        <v>#DIV/0!</v>
      </c>
      <c r="I22" s="46" t="e">
        <f>'Counts by Building'!I22/'Counts by Building'!$I$2</f>
        <v>#DIV/0!</v>
      </c>
      <c r="J22" s="46" t="e">
        <f>'Counts by Building'!J22/'Counts by Building'!$J$2</f>
        <v>#DIV/0!</v>
      </c>
      <c r="K22" s="46" t="e">
        <f>'Counts by Building'!K22/'Counts by Building'!$K$2</f>
        <v>#DIV/0!</v>
      </c>
      <c r="L22" s="46" t="e">
        <f>'Counts by Building'!L22/'Counts by Building'!$L$2</f>
        <v>#DIV/0!</v>
      </c>
      <c r="M22" s="46" t="e">
        <f>'Counts by Building'!M22/'Counts by Building'!$M$2</f>
        <v>#DIV/0!</v>
      </c>
      <c r="N22" s="46" t="e">
        <f>'Counts by Building'!N22/'Counts by Building'!$N$2</f>
        <v>#DIV/0!</v>
      </c>
      <c r="O22" s="46" t="e">
        <f>'Counts by Building'!O22/'Counts by Building'!$O$2</f>
        <v>#DIV/0!</v>
      </c>
      <c r="P22" s="46" t="e">
        <f>'Counts by Building'!P22/'Counts by Building'!$P$2</f>
        <v>#DIV/0!</v>
      </c>
      <c r="Q22" s="46" t="e">
        <f>'Counts by Building'!Q22/'Counts by Building'!$Q$2</f>
        <v>#DIV/0!</v>
      </c>
      <c r="R22" s="46" t="e">
        <f>'Counts by Building'!R22/'Counts by Building'!$R$2</f>
        <v>#DIV/0!</v>
      </c>
      <c r="S22" s="46" t="e">
        <f>'Counts by Building'!S22/'Counts by Building'!$S$2</f>
        <v>#DIV/0!</v>
      </c>
    </row>
    <row r="23" spans="1:19" x14ac:dyDescent="0.25">
      <c r="A23" s="181"/>
      <c r="B23" s="11" t="s">
        <v>79</v>
      </c>
      <c r="C23" s="46" t="e">
        <f>'Counts by Building'!C23/'Counts by Building'!$C$2</f>
        <v>#DIV/0!</v>
      </c>
      <c r="D23" s="107" t="e">
        <f>'Counts by Building'!D23/'Counts by Building'!$D$2</f>
        <v>#DIV/0!</v>
      </c>
      <c r="E23" s="46" t="e">
        <f>'Counts by Building'!E23/'Counts by Building'!$E$2</f>
        <v>#DIV/0!</v>
      </c>
      <c r="F23" s="46" t="e">
        <f>'Counts by Building'!F23/'Counts by Building'!$F$2</f>
        <v>#DIV/0!</v>
      </c>
      <c r="G23" s="46" t="e">
        <f>'Counts by Building'!G23/'Counts by Building'!$G$2</f>
        <v>#DIV/0!</v>
      </c>
      <c r="H23" s="46" t="e">
        <f>'Counts by Building'!H23/'Counts by Building'!$H$2</f>
        <v>#DIV/0!</v>
      </c>
      <c r="I23" s="46" t="e">
        <f>'Counts by Building'!I23/'Counts by Building'!$I$2</f>
        <v>#DIV/0!</v>
      </c>
      <c r="J23" s="46" t="e">
        <f>'Counts by Building'!J23/'Counts by Building'!$J$2</f>
        <v>#DIV/0!</v>
      </c>
      <c r="K23" s="46" t="e">
        <f>'Counts by Building'!K23/'Counts by Building'!$K$2</f>
        <v>#DIV/0!</v>
      </c>
      <c r="L23" s="46" t="e">
        <f>'Counts by Building'!L23/'Counts by Building'!$L$2</f>
        <v>#DIV/0!</v>
      </c>
      <c r="M23" s="46" t="e">
        <f>'Counts by Building'!M23/'Counts by Building'!$M$2</f>
        <v>#DIV/0!</v>
      </c>
      <c r="N23" s="46" t="e">
        <f>'Counts by Building'!N23/'Counts by Building'!$N$2</f>
        <v>#DIV/0!</v>
      </c>
      <c r="O23" s="46" t="e">
        <f>'Counts by Building'!O23/'Counts by Building'!$O$2</f>
        <v>#DIV/0!</v>
      </c>
      <c r="P23" s="46" t="e">
        <f>'Counts by Building'!P23/'Counts by Building'!$P$2</f>
        <v>#DIV/0!</v>
      </c>
      <c r="Q23" s="46" t="e">
        <f>'Counts by Building'!Q23/'Counts by Building'!$Q$2</f>
        <v>#DIV/0!</v>
      </c>
      <c r="R23" s="46" t="e">
        <f>'Counts by Building'!R23/'Counts by Building'!$R$2</f>
        <v>#DIV/0!</v>
      </c>
      <c r="S23" s="46" t="e">
        <f>'Counts by Building'!S23/'Counts by Building'!$S$2</f>
        <v>#DIV/0!</v>
      </c>
    </row>
    <row r="24" spans="1:19" x14ac:dyDescent="0.25">
      <c r="A24" s="181"/>
      <c r="B24" s="78" t="s">
        <v>29</v>
      </c>
      <c r="C24" s="46" t="e">
        <f>'Counts by Building'!C24/'Counts by Building'!$C$2</f>
        <v>#DIV/0!</v>
      </c>
      <c r="D24" s="107" t="e">
        <f>'Counts by Building'!D24/'Counts by Building'!$D$2</f>
        <v>#DIV/0!</v>
      </c>
      <c r="E24" s="46" t="e">
        <f>'Counts by Building'!E24/'Counts by Building'!$E$2</f>
        <v>#DIV/0!</v>
      </c>
      <c r="F24" s="46" t="e">
        <f>'Counts by Building'!F24/'Counts by Building'!$F$2</f>
        <v>#DIV/0!</v>
      </c>
      <c r="G24" s="46" t="e">
        <f>'Counts by Building'!G24/'Counts by Building'!$G$2</f>
        <v>#DIV/0!</v>
      </c>
      <c r="H24" s="46" t="e">
        <f>'Counts by Building'!H24/'Counts by Building'!$H$2</f>
        <v>#DIV/0!</v>
      </c>
      <c r="I24" s="46" t="e">
        <f>'Counts by Building'!I24/'Counts by Building'!$I$2</f>
        <v>#DIV/0!</v>
      </c>
      <c r="J24" s="46" t="e">
        <f>'Counts by Building'!J24/'Counts by Building'!$J$2</f>
        <v>#DIV/0!</v>
      </c>
      <c r="K24" s="46" t="e">
        <f>'Counts by Building'!K24/'Counts by Building'!$K$2</f>
        <v>#DIV/0!</v>
      </c>
      <c r="L24" s="46" t="e">
        <f>'Counts by Building'!L24/'Counts by Building'!$L$2</f>
        <v>#DIV/0!</v>
      </c>
      <c r="M24" s="46" t="e">
        <f>'Counts by Building'!M24/'Counts by Building'!$M$2</f>
        <v>#DIV/0!</v>
      </c>
      <c r="N24" s="46" t="e">
        <f>'Counts by Building'!N24/'Counts by Building'!$N$2</f>
        <v>#DIV/0!</v>
      </c>
      <c r="O24" s="46" t="e">
        <f>'Counts by Building'!O24/'Counts by Building'!$O$2</f>
        <v>#DIV/0!</v>
      </c>
      <c r="P24" s="46" t="e">
        <f>'Counts by Building'!P24/'Counts by Building'!$P$2</f>
        <v>#DIV/0!</v>
      </c>
      <c r="Q24" s="46" t="e">
        <f>'Counts by Building'!Q24/'Counts by Building'!$Q$2</f>
        <v>#DIV/0!</v>
      </c>
      <c r="R24" s="46" t="e">
        <f>'Counts by Building'!R24/'Counts by Building'!$R$2</f>
        <v>#DIV/0!</v>
      </c>
      <c r="S24" s="46" t="e">
        <f>'Counts by Building'!S24/'Counts by Building'!$S$2</f>
        <v>#DIV/0!</v>
      </c>
    </row>
    <row r="25" spans="1:19" x14ac:dyDescent="0.25">
      <c r="A25" s="181"/>
      <c r="B25" s="78" t="s">
        <v>30</v>
      </c>
      <c r="C25" s="46" t="e">
        <f>'Counts by Building'!C25/'Counts by Building'!$C$2</f>
        <v>#DIV/0!</v>
      </c>
      <c r="D25" s="107" t="e">
        <f>'Counts by Building'!D25/'Counts by Building'!$D$2</f>
        <v>#DIV/0!</v>
      </c>
      <c r="E25" s="46" t="e">
        <f>'Counts by Building'!E25/'Counts by Building'!$E$2</f>
        <v>#DIV/0!</v>
      </c>
      <c r="F25" s="46" t="e">
        <f>'Counts by Building'!F25/'Counts by Building'!$F$2</f>
        <v>#DIV/0!</v>
      </c>
      <c r="G25" s="46" t="e">
        <f>'Counts by Building'!G25/'Counts by Building'!$G$2</f>
        <v>#DIV/0!</v>
      </c>
      <c r="H25" s="46" t="e">
        <f>'Counts by Building'!H25/'Counts by Building'!$H$2</f>
        <v>#DIV/0!</v>
      </c>
      <c r="I25" s="46" t="e">
        <f>'Counts by Building'!I25/'Counts by Building'!$I$2</f>
        <v>#DIV/0!</v>
      </c>
      <c r="J25" s="46" t="e">
        <f>'Counts by Building'!J25/'Counts by Building'!$J$2</f>
        <v>#DIV/0!</v>
      </c>
      <c r="K25" s="46" t="e">
        <f>'Counts by Building'!K25/'Counts by Building'!$K$2</f>
        <v>#DIV/0!</v>
      </c>
      <c r="L25" s="46" t="e">
        <f>'Counts by Building'!L25/'Counts by Building'!$L$2</f>
        <v>#DIV/0!</v>
      </c>
      <c r="M25" s="46" t="e">
        <f>'Counts by Building'!M25/'Counts by Building'!$M$2</f>
        <v>#DIV/0!</v>
      </c>
      <c r="N25" s="46" t="e">
        <f>'Counts by Building'!N25/'Counts by Building'!$N$2</f>
        <v>#DIV/0!</v>
      </c>
      <c r="O25" s="46" t="e">
        <f>'Counts by Building'!O25/'Counts by Building'!$O$2</f>
        <v>#DIV/0!</v>
      </c>
      <c r="P25" s="46" t="e">
        <f>'Counts by Building'!P25/'Counts by Building'!$P$2</f>
        <v>#DIV/0!</v>
      </c>
      <c r="Q25" s="46" t="e">
        <f>'Counts by Building'!Q25/'Counts by Building'!$Q$2</f>
        <v>#DIV/0!</v>
      </c>
      <c r="R25" s="46" t="e">
        <f>'Counts by Building'!R25/'Counts by Building'!$R$2</f>
        <v>#DIV/0!</v>
      </c>
      <c r="S25" s="46" t="e">
        <f>'Counts by Building'!S25/'Counts by Building'!$S$2</f>
        <v>#DIV/0!</v>
      </c>
    </row>
    <row r="26" spans="1:19" x14ac:dyDescent="0.25">
      <c r="A26" s="181"/>
      <c r="B26" s="11" t="s">
        <v>80</v>
      </c>
      <c r="C26" s="46" t="e">
        <f>'Counts by Building'!C26/'Counts by Building'!$C$2</f>
        <v>#DIV/0!</v>
      </c>
      <c r="D26" s="107" t="e">
        <f>'Counts by Building'!D26/'Counts by Building'!$D$2</f>
        <v>#DIV/0!</v>
      </c>
      <c r="E26" s="46" t="e">
        <f>'Counts by Building'!E26/'Counts by Building'!$E$2</f>
        <v>#DIV/0!</v>
      </c>
      <c r="F26" s="46" t="e">
        <f>'Counts by Building'!F26/'Counts by Building'!$F$2</f>
        <v>#DIV/0!</v>
      </c>
      <c r="G26" s="46" t="e">
        <f>'Counts by Building'!G26/'Counts by Building'!$G$2</f>
        <v>#DIV/0!</v>
      </c>
      <c r="H26" s="46" t="e">
        <f>'Counts by Building'!H26/'Counts by Building'!$H$2</f>
        <v>#DIV/0!</v>
      </c>
      <c r="I26" s="46" t="e">
        <f>'Counts by Building'!I26/'Counts by Building'!$I$2</f>
        <v>#DIV/0!</v>
      </c>
      <c r="J26" s="46" t="e">
        <f>'Counts by Building'!J26/'Counts by Building'!$J$2</f>
        <v>#DIV/0!</v>
      </c>
      <c r="K26" s="46" t="e">
        <f>'Counts by Building'!K26/'Counts by Building'!$K$2</f>
        <v>#DIV/0!</v>
      </c>
      <c r="L26" s="46" t="e">
        <f>'Counts by Building'!L26/'Counts by Building'!$L$2</f>
        <v>#DIV/0!</v>
      </c>
      <c r="M26" s="46" t="e">
        <f>'Counts by Building'!M26/'Counts by Building'!$M$2</f>
        <v>#DIV/0!</v>
      </c>
      <c r="N26" s="46" t="e">
        <f>'Counts by Building'!N26/'Counts by Building'!$N$2</f>
        <v>#DIV/0!</v>
      </c>
      <c r="O26" s="46" t="e">
        <f>'Counts by Building'!O26/'Counts by Building'!$O$2</f>
        <v>#DIV/0!</v>
      </c>
      <c r="P26" s="46" t="e">
        <f>'Counts by Building'!P26/'Counts by Building'!$P$2</f>
        <v>#DIV/0!</v>
      </c>
      <c r="Q26" s="46" t="e">
        <f>'Counts by Building'!Q26/'Counts by Building'!$Q$2</f>
        <v>#DIV/0!</v>
      </c>
      <c r="R26" s="46" t="e">
        <f>'Counts by Building'!R26/'Counts by Building'!$R$2</f>
        <v>#DIV/0!</v>
      </c>
      <c r="S26" s="46" t="e">
        <f>'Counts by Building'!S26/'Counts by Building'!$S$2</f>
        <v>#DIV/0!</v>
      </c>
    </row>
    <row r="27" spans="1:19" ht="15.75" thickBot="1" x14ac:dyDescent="0.3">
      <c r="A27" s="182"/>
      <c r="B27" s="11" t="s">
        <v>76</v>
      </c>
      <c r="C27" s="46" t="e">
        <f>'Counts by Building'!C27/'Counts by Building'!$C$2</f>
        <v>#DIV/0!</v>
      </c>
      <c r="D27" s="107" t="e">
        <f>'Counts by Building'!D27/'Counts by Building'!$D$2</f>
        <v>#DIV/0!</v>
      </c>
      <c r="E27" s="46" t="e">
        <f>'Counts by Building'!E27/'Counts by Building'!$E$2</f>
        <v>#DIV/0!</v>
      </c>
      <c r="F27" s="46" t="e">
        <f>'Counts by Building'!F27/'Counts by Building'!$F$2</f>
        <v>#DIV/0!</v>
      </c>
      <c r="G27" s="46" t="e">
        <f>'Counts by Building'!G27/'Counts by Building'!$G$2</f>
        <v>#DIV/0!</v>
      </c>
      <c r="H27" s="46" t="e">
        <f>'Counts by Building'!H27/'Counts by Building'!$H$2</f>
        <v>#DIV/0!</v>
      </c>
      <c r="I27" s="46" t="e">
        <f>'Counts by Building'!I27/'Counts by Building'!$I$2</f>
        <v>#DIV/0!</v>
      </c>
      <c r="J27" s="46" t="e">
        <f>'Counts by Building'!J27/'Counts by Building'!$J$2</f>
        <v>#DIV/0!</v>
      </c>
      <c r="K27" s="46" t="e">
        <f>'Counts by Building'!K27/'Counts by Building'!$K$2</f>
        <v>#DIV/0!</v>
      </c>
      <c r="L27" s="46" t="e">
        <f>'Counts by Building'!L27/'Counts by Building'!$L$2</f>
        <v>#DIV/0!</v>
      </c>
      <c r="M27" s="46" t="e">
        <f>'Counts by Building'!M27/'Counts by Building'!$M$2</f>
        <v>#DIV/0!</v>
      </c>
      <c r="N27" s="46" t="e">
        <f>'Counts by Building'!N27/'Counts by Building'!$N$2</f>
        <v>#DIV/0!</v>
      </c>
      <c r="O27" s="46" t="e">
        <f>'Counts by Building'!O27/'Counts by Building'!$O$2</f>
        <v>#DIV/0!</v>
      </c>
      <c r="P27" s="46" t="e">
        <f>'Counts by Building'!P27/'Counts by Building'!$P$2</f>
        <v>#DIV/0!</v>
      </c>
      <c r="Q27" s="46" t="e">
        <f>'Counts by Building'!Q27/'Counts by Building'!$Q$2</f>
        <v>#DIV/0!</v>
      </c>
      <c r="R27" s="46" t="e">
        <f>'Counts by Building'!R27/'Counts by Building'!$R$2</f>
        <v>#DIV/0!</v>
      </c>
      <c r="S27" s="46" t="e">
        <f>'Counts by Building'!S27/'Counts by Building'!$S$2</f>
        <v>#DIV/0!</v>
      </c>
    </row>
    <row r="28" spans="1:19" s="60" customFormat="1" x14ac:dyDescent="0.25">
      <c r="A28" s="176" t="s">
        <v>90</v>
      </c>
      <c r="B28" s="11" t="s">
        <v>1</v>
      </c>
      <c r="C28" s="59" t="e">
        <f>'Counts by Building'!C28/'Counts by Building'!C28</f>
        <v>#DIV/0!</v>
      </c>
      <c r="D28" s="104" t="e">
        <f>'Counts by Building'!D28/'Counts by Building'!$D$2</f>
        <v>#DIV/0!</v>
      </c>
      <c r="E28" s="59" t="e">
        <f>'Counts by Building'!E28/'Counts by Building'!$E$2</f>
        <v>#DIV/0!</v>
      </c>
      <c r="F28" s="59" t="e">
        <f>'Counts by Building'!F28/'Counts by Building'!$F$2</f>
        <v>#DIV/0!</v>
      </c>
      <c r="G28" s="59" t="e">
        <f>'Counts by Building'!G28/'Counts by Building'!$G$2</f>
        <v>#DIV/0!</v>
      </c>
      <c r="H28" s="59" t="e">
        <f>'Counts by Building'!H28/'Counts by Building'!$H$2</f>
        <v>#DIV/0!</v>
      </c>
      <c r="I28" s="59" t="e">
        <f>'Counts by Building'!I28/'Counts by Building'!$I$2</f>
        <v>#DIV/0!</v>
      </c>
      <c r="J28" s="59" t="e">
        <f>'Counts by Building'!J28/'Counts by Building'!$J$2</f>
        <v>#DIV/0!</v>
      </c>
      <c r="K28" s="59" t="e">
        <f>'Counts by Building'!K28/'Counts by Building'!$K$2</f>
        <v>#DIV/0!</v>
      </c>
      <c r="L28" s="59" t="e">
        <f>'Counts by Building'!L28/'Counts by Building'!$L$2</f>
        <v>#DIV/0!</v>
      </c>
      <c r="M28" s="59" t="e">
        <f>'Counts by Building'!M28/'Counts by Building'!$M$2</f>
        <v>#DIV/0!</v>
      </c>
      <c r="N28" s="59" t="e">
        <f>'Counts by Building'!N28/'Counts by Building'!$N$2</f>
        <v>#DIV/0!</v>
      </c>
      <c r="O28" s="59" t="e">
        <f>'Counts by Building'!O28/'Counts by Building'!$O$2</f>
        <v>#DIV/0!</v>
      </c>
      <c r="P28" s="59" t="e">
        <f>'Counts by Building'!P28/'Counts by Building'!$P$2</f>
        <v>#DIV/0!</v>
      </c>
      <c r="Q28" s="59" t="e">
        <f>'Counts by Building'!Q28/'Counts by Building'!$Q$2</f>
        <v>#DIV/0!</v>
      </c>
      <c r="R28" s="59" t="e">
        <f>'Counts by Building'!R28/'Counts by Building'!$R$2</f>
        <v>#DIV/0!</v>
      </c>
      <c r="S28" s="59" t="e">
        <f>'Counts by Building'!S28/'Counts by Building'!$S$2</f>
        <v>#DIV/0!</v>
      </c>
    </row>
    <row r="29" spans="1:19" s="58" customFormat="1" x14ac:dyDescent="0.25">
      <c r="A29" s="177"/>
      <c r="B29" s="11" t="s">
        <v>2</v>
      </c>
      <c r="C29" s="57" t="e">
        <f>'Counts by Building'!C29/'Counts by Building'!$C$2</f>
        <v>#DIV/0!</v>
      </c>
      <c r="D29" s="105" t="e">
        <f>'Counts by Building'!D29/'Counts by Building'!$D$2</f>
        <v>#DIV/0!</v>
      </c>
      <c r="E29" s="57" t="e">
        <f>'Counts by Building'!E29/'Counts by Building'!$E$2</f>
        <v>#DIV/0!</v>
      </c>
      <c r="F29" s="57" t="e">
        <f>'Counts by Building'!F29/'Counts by Building'!$F$2</f>
        <v>#DIV/0!</v>
      </c>
      <c r="G29" s="57" t="e">
        <f>'Counts by Building'!G29/'Counts by Building'!$G$2</f>
        <v>#DIV/0!</v>
      </c>
      <c r="H29" s="57" t="e">
        <f>'Counts by Building'!H29/'Counts by Building'!$H$2</f>
        <v>#DIV/0!</v>
      </c>
      <c r="I29" s="57" t="e">
        <f>'Counts by Building'!I29/'Counts by Building'!$I$2</f>
        <v>#DIV/0!</v>
      </c>
      <c r="J29" s="57" t="e">
        <f>'Counts by Building'!J29/'Counts by Building'!$J$2</f>
        <v>#DIV/0!</v>
      </c>
      <c r="K29" s="57" t="e">
        <f>'Counts by Building'!K29/'Counts by Building'!$K$2</f>
        <v>#DIV/0!</v>
      </c>
      <c r="L29" s="57" t="e">
        <f>'Counts by Building'!L29/'Counts by Building'!$L$2</f>
        <v>#DIV/0!</v>
      </c>
      <c r="M29" s="57" t="e">
        <f>'Counts by Building'!M29/'Counts by Building'!$M$2</f>
        <v>#DIV/0!</v>
      </c>
      <c r="N29" s="57" t="e">
        <f>'Counts by Building'!N29/'Counts by Building'!$N$2</f>
        <v>#DIV/0!</v>
      </c>
      <c r="O29" s="57" t="e">
        <f>'Counts by Building'!O29/'Counts by Building'!$O$2</f>
        <v>#DIV/0!</v>
      </c>
      <c r="P29" s="57" t="e">
        <f>'Counts by Building'!P29/'Counts by Building'!$P$2</f>
        <v>#DIV/0!</v>
      </c>
      <c r="Q29" s="57" t="e">
        <f>'Counts by Building'!Q29/'Counts by Building'!$Q$2</f>
        <v>#DIV/0!</v>
      </c>
      <c r="R29" s="57" t="e">
        <f>'Counts by Building'!R29/'Counts by Building'!$R$2</f>
        <v>#DIV/0!</v>
      </c>
      <c r="S29" s="57" t="e">
        <f>'Counts by Building'!S29/'Counts by Building'!$S$2</f>
        <v>#DIV/0!</v>
      </c>
    </row>
    <row r="30" spans="1:19" s="58" customFormat="1" x14ac:dyDescent="0.25">
      <c r="A30" s="177"/>
      <c r="B30" s="11" t="s">
        <v>3</v>
      </c>
      <c r="C30" s="57" t="e">
        <f>'Counts by Building'!C30/'Counts by Building'!$C$2</f>
        <v>#DIV/0!</v>
      </c>
      <c r="D30" s="105" t="e">
        <f>'Counts by Building'!D30/'Counts by Building'!$D$2</f>
        <v>#DIV/0!</v>
      </c>
      <c r="E30" s="57" t="e">
        <f>'Counts by Building'!E30/'Counts by Building'!$E$2</f>
        <v>#DIV/0!</v>
      </c>
      <c r="F30" s="57" t="e">
        <f>'Counts by Building'!F30/'Counts by Building'!$F$2</f>
        <v>#DIV/0!</v>
      </c>
      <c r="G30" s="57" t="e">
        <f>'Counts by Building'!G30/'Counts by Building'!$G$2</f>
        <v>#DIV/0!</v>
      </c>
      <c r="H30" s="57" t="e">
        <f>'Counts by Building'!H30/'Counts by Building'!$H$2</f>
        <v>#DIV/0!</v>
      </c>
      <c r="I30" s="57" t="e">
        <f>'Counts by Building'!I30/'Counts by Building'!$I$2</f>
        <v>#DIV/0!</v>
      </c>
      <c r="J30" s="57" t="e">
        <f>'Counts by Building'!J30/'Counts by Building'!$J$2</f>
        <v>#DIV/0!</v>
      </c>
      <c r="K30" s="57" t="e">
        <f>'Counts by Building'!K30/'Counts by Building'!$K$2</f>
        <v>#DIV/0!</v>
      </c>
      <c r="L30" s="57" t="e">
        <f>'Counts by Building'!L30/'Counts by Building'!$L$2</f>
        <v>#DIV/0!</v>
      </c>
      <c r="M30" s="57" t="e">
        <f>'Counts by Building'!M30/'Counts by Building'!$M$2</f>
        <v>#DIV/0!</v>
      </c>
      <c r="N30" s="57" t="e">
        <f>'Counts by Building'!N30/'Counts by Building'!$N$2</f>
        <v>#DIV/0!</v>
      </c>
      <c r="O30" s="57" t="e">
        <f>'Counts by Building'!O30/'Counts by Building'!$O$2</f>
        <v>#DIV/0!</v>
      </c>
      <c r="P30" s="57" t="e">
        <f>'Counts by Building'!P30/'Counts by Building'!$P$2</f>
        <v>#DIV/0!</v>
      </c>
      <c r="Q30" s="57" t="e">
        <f>'Counts by Building'!Q30/'Counts by Building'!$Q$2</f>
        <v>#DIV/0!</v>
      </c>
      <c r="R30" s="57" t="e">
        <f>'Counts by Building'!R30/'Counts by Building'!$R$2</f>
        <v>#DIV/0!</v>
      </c>
      <c r="S30" s="57" t="e">
        <f>'Counts by Building'!S30/'Counts by Building'!$S$2</f>
        <v>#DIV/0!</v>
      </c>
    </row>
    <row r="31" spans="1:19" s="58" customFormat="1" x14ac:dyDescent="0.25">
      <c r="A31" s="177"/>
      <c r="B31" s="11" t="s">
        <v>4</v>
      </c>
      <c r="C31" s="57" t="e">
        <f>'Counts by Building'!C31/'Counts by Building'!$C$2</f>
        <v>#DIV/0!</v>
      </c>
      <c r="D31" s="105" t="e">
        <f>'Counts by Building'!D31/'Counts by Building'!$D$2</f>
        <v>#DIV/0!</v>
      </c>
      <c r="E31" s="57" t="e">
        <f>'Counts by Building'!E31/'Counts by Building'!$E$2</f>
        <v>#DIV/0!</v>
      </c>
      <c r="F31" s="57" t="e">
        <f>'Counts by Building'!F31/'Counts by Building'!$F$2</f>
        <v>#DIV/0!</v>
      </c>
      <c r="G31" s="57" t="e">
        <f>'Counts by Building'!G31/'Counts by Building'!$G$2</f>
        <v>#DIV/0!</v>
      </c>
      <c r="H31" s="57" t="e">
        <f>'Counts by Building'!H31/'Counts by Building'!$H$2</f>
        <v>#DIV/0!</v>
      </c>
      <c r="I31" s="57" t="e">
        <f>'Counts by Building'!I31/'Counts by Building'!$I$2</f>
        <v>#DIV/0!</v>
      </c>
      <c r="J31" s="57" t="e">
        <f>'Counts by Building'!J31/'Counts by Building'!$J$2</f>
        <v>#DIV/0!</v>
      </c>
      <c r="K31" s="57" t="e">
        <f>'Counts by Building'!K31/'Counts by Building'!$K$2</f>
        <v>#DIV/0!</v>
      </c>
      <c r="L31" s="57" t="e">
        <f>'Counts by Building'!L31/'Counts by Building'!$L$2</f>
        <v>#DIV/0!</v>
      </c>
      <c r="M31" s="57" t="e">
        <f>'Counts by Building'!M31/'Counts by Building'!$M$2</f>
        <v>#DIV/0!</v>
      </c>
      <c r="N31" s="57" t="e">
        <f>'Counts by Building'!N31/'Counts by Building'!$N$2</f>
        <v>#DIV/0!</v>
      </c>
      <c r="O31" s="57" t="e">
        <f>'Counts by Building'!O31/'Counts by Building'!$O$2</f>
        <v>#DIV/0!</v>
      </c>
      <c r="P31" s="57" t="e">
        <f>'Counts by Building'!P31/'Counts by Building'!$P$2</f>
        <v>#DIV/0!</v>
      </c>
      <c r="Q31" s="57" t="e">
        <f>'Counts by Building'!Q31/'Counts by Building'!$Q$2</f>
        <v>#DIV/0!</v>
      </c>
      <c r="R31" s="57" t="e">
        <f>'Counts by Building'!R31/'Counts by Building'!$R$2</f>
        <v>#DIV/0!</v>
      </c>
      <c r="S31" s="57" t="e">
        <f>'Counts by Building'!S31/'Counts by Building'!$S$2</f>
        <v>#DIV/0!</v>
      </c>
    </row>
    <row r="32" spans="1:19" s="58" customFormat="1" x14ac:dyDescent="0.25">
      <c r="A32" s="177"/>
      <c r="B32" s="11" t="s">
        <v>78</v>
      </c>
      <c r="C32" s="57" t="e">
        <f>'Counts by Building'!C32/'Counts by Building'!$C$2</f>
        <v>#DIV/0!</v>
      </c>
      <c r="D32" s="105" t="e">
        <f>'Counts by Building'!D32/'Counts by Building'!$D$2</f>
        <v>#DIV/0!</v>
      </c>
      <c r="E32" s="57" t="e">
        <f>'Counts by Building'!E32/'Counts by Building'!$E$2</f>
        <v>#DIV/0!</v>
      </c>
      <c r="F32" s="57" t="e">
        <f>'Counts by Building'!F32/'Counts by Building'!$F$2</f>
        <v>#DIV/0!</v>
      </c>
      <c r="G32" s="57" t="e">
        <f>'Counts by Building'!G32/'Counts by Building'!$G$2</f>
        <v>#DIV/0!</v>
      </c>
      <c r="H32" s="57" t="e">
        <f>'Counts by Building'!H32/'Counts by Building'!$H$2</f>
        <v>#DIV/0!</v>
      </c>
      <c r="I32" s="57" t="e">
        <f>'Counts by Building'!I32/'Counts by Building'!$I$2</f>
        <v>#DIV/0!</v>
      </c>
      <c r="J32" s="57" t="e">
        <f>'Counts by Building'!J32/'Counts by Building'!$J$2</f>
        <v>#DIV/0!</v>
      </c>
      <c r="K32" s="57" t="e">
        <f>'Counts by Building'!K32/'Counts by Building'!$K$2</f>
        <v>#DIV/0!</v>
      </c>
      <c r="L32" s="57" t="e">
        <f>'Counts by Building'!L32/'Counts by Building'!$L$2</f>
        <v>#DIV/0!</v>
      </c>
      <c r="M32" s="57" t="e">
        <f>'Counts by Building'!M32/'Counts by Building'!$M$2</f>
        <v>#DIV/0!</v>
      </c>
      <c r="N32" s="57" t="e">
        <f>'Counts by Building'!N32/'Counts by Building'!$N$2</f>
        <v>#DIV/0!</v>
      </c>
      <c r="O32" s="57" t="e">
        <f>'Counts by Building'!O32/'Counts by Building'!$O$2</f>
        <v>#DIV/0!</v>
      </c>
      <c r="P32" s="57" t="e">
        <f>'Counts by Building'!P32/'Counts by Building'!$P$2</f>
        <v>#DIV/0!</v>
      </c>
      <c r="Q32" s="57" t="e">
        <f>'Counts by Building'!Q32/'Counts by Building'!$Q$2</f>
        <v>#DIV/0!</v>
      </c>
      <c r="R32" s="57" t="e">
        <f>'Counts by Building'!R32/'Counts by Building'!$R$2</f>
        <v>#DIV/0!</v>
      </c>
      <c r="S32" s="57" t="e">
        <f>'Counts by Building'!S32/'Counts by Building'!$S$2</f>
        <v>#DIV/0!</v>
      </c>
    </row>
    <row r="33" spans="1:19" s="58" customFormat="1" x14ac:dyDescent="0.25">
      <c r="A33" s="177"/>
      <c r="B33" s="11" t="s">
        <v>5</v>
      </c>
      <c r="C33" s="57" t="e">
        <f>'Counts by Building'!C33/'Counts by Building'!$C$2</f>
        <v>#DIV/0!</v>
      </c>
      <c r="D33" s="105" t="e">
        <f>'Counts by Building'!D33/'Counts by Building'!$D$2</f>
        <v>#DIV/0!</v>
      </c>
      <c r="E33" s="57" t="e">
        <f>'Counts by Building'!E33/'Counts by Building'!$E$2</f>
        <v>#DIV/0!</v>
      </c>
      <c r="F33" s="57" t="e">
        <f>'Counts by Building'!F33/'Counts by Building'!$F$2</f>
        <v>#DIV/0!</v>
      </c>
      <c r="G33" s="57" t="e">
        <f>'Counts by Building'!G33/'Counts by Building'!$G$2</f>
        <v>#DIV/0!</v>
      </c>
      <c r="H33" s="57" t="e">
        <f>'Counts by Building'!H33/'Counts by Building'!$H$2</f>
        <v>#DIV/0!</v>
      </c>
      <c r="I33" s="57" t="e">
        <f>'Counts by Building'!I33/'Counts by Building'!$I$2</f>
        <v>#DIV/0!</v>
      </c>
      <c r="J33" s="57" t="e">
        <f>'Counts by Building'!J33/'Counts by Building'!$J$2</f>
        <v>#DIV/0!</v>
      </c>
      <c r="K33" s="57" t="e">
        <f>'Counts by Building'!K33/'Counts by Building'!$K$2</f>
        <v>#DIV/0!</v>
      </c>
      <c r="L33" s="57" t="e">
        <f>'Counts by Building'!L33/'Counts by Building'!$L$2</f>
        <v>#DIV/0!</v>
      </c>
      <c r="M33" s="57" t="e">
        <f>'Counts by Building'!M33/'Counts by Building'!$M$2</f>
        <v>#DIV/0!</v>
      </c>
      <c r="N33" s="57" t="e">
        <f>'Counts by Building'!N33/'Counts by Building'!$N$2</f>
        <v>#DIV/0!</v>
      </c>
      <c r="O33" s="57" t="e">
        <f>'Counts by Building'!O33/'Counts by Building'!$O$2</f>
        <v>#DIV/0!</v>
      </c>
      <c r="P33" s="57" t="e">
        <f>'Counts by Building'!P33/'Counts by Building'!$P$2</f>
        <v>#DIV/0!</v>
      </c>
      <c r="Q33" s="57" t="e">
        <f>'Counts by Building'!Q33/'Counts by Building'!$Q$2</f>
        <v>#DIV/0!</v>
      </c>
      <c r="R33" s="57" t="e">
        <f>'Counts by Building'!R33/'Counts by Building'!$R$2</f>
        <v>#DIV/0!</v>
      </c>
      <c r="S33" s="57" t="e">
        <f>'Counts by Building'!S33/'Counts by Building'!$S$2</f>
        <v>#DIV/0!</v>
      </c>
    </row>
    <row r="34" spans="1:19" s="58" customFormat="1" x14ac:dyDescent="0.25">
      <c r="A34" s="177"/>
      <c r="B34" s="11" t="s">
        <v>32</v>
      </c>
      <c r="C34" s="57" t="e">
        <f>'Counts by Building'!C34/'Counts by Building'!$C$2</f>
        <v>#DIV/0!</v>
      </c>
      <c r="D34" s="105" t="e">
        <f>'Counts by Building'!D34/'Counts by Building'!$D$2</f>
        <v>#DIV/0!</v>
      </c>
      <c r="E34" s="57" t="e">
        <f>'Counts by Building'!E34/'Counts by Building'!$E$2</f>
        <v>#DIV/0!</v>
      </c>
      <c r="F34" s="57" t="e">
        <f>'Counts by Building'!F34/'Counts by Building'!$F$2</f>
        <v>#DIV/0!</v>
      </c>
      <c r="G34" s="57" t="e">
        <f>'Counts by Building'!G34/'Counts by Building'!$G$2</f>
        <v>#DIV/0!</v>
      </c>
      <c r="H34" s="57" t="e">
        <f>'Counts by Building'!H34/'Counts by Building'!$H$2</f>
        <v>#DIV/0!</v>
      </c>
      <c r="I34" s="57" t="e">
        <f>'Counts by Building'!I34/'Counts by Building'!$I$2</f>
        <v>#DIV/0!</v>
      </c>
      <c r="J34" s="57" t="e">
        <f>'Counts by Building'!J34/'Counts by Building'!$J$2</f>
        <v>#DIV/0!</v>
      </c>
      <c r="K34" s="57" t="e">
        <f>'Counts by Building'!K34/'Counts by Building'!$K$2</f>
        <v>#DIV/0!</v>
      </c>
      <c r="L34" s="57" t="e">
        <f>'Counts by Building'!L34/'Counts by Building'!$L$2</f>
        <v>#DIV/0!</v>
      </c>
      <c r="M34" s="57" t="e">
        <f>'Counts by Building'!M34/'Counts by Building'!$M$2</f>
        <v>#DIV/0!</v>
      </c>
      <c r="N34" s="57" t="e">
        <f>'Counts by Building'!N34/'Counts by Building'!$N$2</f>
        <v>#DIV/0!</v>
      </c>
      <c r="O34" s="57" t="e">
        <f>'Counts by Building'!O34/'Counts by Building'!$O$2</f>
        <v>#DIV/0!</v>
      </c>
      <c r="P34" s="57" t="e">
        <f>'Counts by Building'!P34/'Counts by Building'!$P$2</f>
        <v>#DIV/0!</v>
      </c>
      <c r="Q34" s="57" t="e">
        <f>'Counts by Building'!Q34/'Counts by Building'!$Q$2</f>
        <v>#DIV/0!</v>
      </c>
      <c r="R34" s="57" t="e">
        <f>'Counts by Building'!R34/'Counts by Building'!$R$2</f>
        <v>#DIV/0!</v>
      </c>
      <c r="S34" s="57" t="e">
        <f>'Counts by Building'!S34/'Counts by Building'!$S$2</f>
        <v>#DIV/0!</v>
      </c>
    </row>
    <row r="35" spans="1:19" s="58" customFormat="1" x14ac:dyDescent="0.25">
      <c r="A35" s="177"/>
      <c r="B35" s="11" t="s">
        <v>77</v>
      </c>
      <c r="C35" s="57" t="e">
        <f>'Counts by Building'!C35/'Counts by Building'!$C$2</f>
        <v>#DIV/0!</v>
      </c>
      <c r="D35" s="105" t="e">
        <f>'Counts by Building'!D35/'Counts by Building'!$D$2</f>
        <v>#DIV/0!</v>
      </c>
      <c r="E35" s="57" t="e">
        <f>'Counts by Building'!E35/'Counts by Building'!$E$2</f>
        <v>#DIV/0!</v>
      </c>
      <c r="F35" s="57" t="e">
        <f>'Counts by Building'!F35/'Counts by Building'!$F$2</f>
        <v>#DIV/0!</v>
      </c>
      <c r="G35" s="57" t="e">
        <f>'Counts by Building'!G35/'Counts by Building'!$G$2</f>
        <v>#DIV/0!</v>
      </c>
      <c r="H35" s="57" t="e">
        <f>'Counts by Building'!H35/'Counts by Building'!$H$2</f>
        <v>#DIV/0!</v>
      </c>
      <c r="I35" s="57" t="e">
        <f>'Counts by Building'!I35/'Counts by Building'!$I$2</f>
        <v>#DIV/0!</v>
      </c>
      <c r="J35" s="57" t="e">
        <f>'Counts by Building'!J35/'Counts by Building'!$J$2</f>
        <v>#DIV/0!</v>
      </c>
      <c r="K35" s="57" t="e">
        <f>'Counts by Building'!K35/'Counts by Building'!$K$2</f>
        <v>#DIV/0!</v>
      </c>
      <c r="L35" s="57" t="e">
        <f>'Counts by Building'!L35/'Counts by Building'!$L$2</f>
        <v>#DIV/0!</v>
      </c>
      <c r="M35" s="57" t="e">
        <f>'Counts by Building'!M35/'Counts by Building'!$M$2</f>
        <v>#DIV/0!</v>
      </c>
      <c r="N35" s="57" t="e">
        <f>'Counts by Building'!N35/'Counts by Building'!$N$2</f>
        <v>#DIV/0!</v>
      </c>
      <c r="O35" s="57" t="e">
        <f>'Counts by Building'!O35/'Counts by Building'!$O$2</f>
        <v>#DIV/0!</v>
      </c>
      <c r="P35" s="57" t="e">
        <f>'Counts by Building'!P35/'Counts by Building'!$P$2</f>
        <v>#DIV/0!</v>
      </c>
      <c r="Q35" s="57" t="e">
        <f>'Counts by Building'!Q35/'Counts by Building'!$Q$2</f>
        <v>#DIV/0!</v>
      </c>
      <c r="R35" s="57" t="e">
        <f>'Counts by Building'!R35/'Counts by Building'!$R$2</f>
        <v>#DIV/0!</v>
      </c>
      <c r="S35" s="57" t="e">
        <f>'Counts by Building'!S35/'Counts by Building'!$S$2</f>
        <v>#DIV/0!</v>
      </c>
    </row>
    <row r="36" spans="1:19" s="58" customFormat="1" x14ac:dyDescent="0.25">
      <c r="A36" s="177"/>
      <c r="B36" s="11" t="s">
        <v>79</v>
      </c>
      <c r="C36" s="57" t="e">
        <f>'Counts by Building'!C36/'Counts by Building'!$C$2</f>
        <v>#DIV/0!</v>
      </c>
      <c r="D36" s="105" t="e">
        <f>'Counts by Building'!D36/'Counts by Building'!$D$2</f>
        <v>#DIV/0!</v>
      </c>
      <c r="E36" s="57" t="e">
        <f>'Counts by Building'!E36/'Counts by Building'!$E$2</f>
        <v>#DIV/0!</v>
      </c>
      <c r="F36" s="57" t="e">
        <f>'Counts by Building'!F36/'Counts by Building'!$F$2</f>
        <v>#DIV/0!</v>
      </c>
      <c r="G36" s="57" t="e">
        <f>'Counts by Building'!G36/'Counts by Building'!$G$2</f>
        <v>#DIV/0!</v>
      </c>
      <c r="H36" s="57" t="e">
        <f>'Counts by Building'!H36/'Counts by Building'!$H$2</f>
        <v>#DIV/0!</v>
      </c>
      <c r="I36" s="57" t="e">
        <f>'Counts by Building'!I36/'Counts by Building'!$I$2</f>
        <v>#DIV/0!</v>
      </c>
      <c r="J36" s="57" t="e">
        <f>'Counts by Building'!J36/'Counts by Building'!$J$2</f>
        <v>#DIV/0!</v>
      </c>
      <c r="K36" s="57" t="e">
        <f>'Counts by Building'!K36/'Counts by Building'!$K$2</f>
        <v>#DIV/0!</v>
      </c>
      <c r="L36" s="57" t="e">
        <f>'Counts by Building'!L36/'Counts by Building'!$L$2</f>
        <v>#DIV/0!</v>
      </c>
      <c r="M36" s="57" t="e">
        <f>'Counts by Building'!M36/'Counts by Building'!$M$2</f>
        <v>#DIV/0!</v>
      </c>
      <c r="N36" s="57" t="e">
        <f>'Counts by Building'!N36/'Counts by Building'!$N$2</f>
        <v>#DIV/0!</v>
      </c>
      <c r="O36" s="57" t="e">
        <f>'Counts by Building'!O36/'Counts by Building'!$O$2</f>
        <v>#DIV/0!</v>
      </c>
      <c r="P36" s="57" t="e">
        <f>'Counts by Building'!P36/'Counts by Building'!$P$2</f>
        <v>#DIV/0!</v>
      </c>
      <c r="Q36" s="57" t="e">
        <f>'Counts by Building'!Q36/'Counts by Building'!$Q$2</f>
        <v>#DIV/0!</v>
      </c>
      <c r="R36" s="57" t="e">
        <f>'Counts by Building'!R36/'Counts by Building'!$R$2</f>
        <v>#DIV/0!</v>
      </c>
      <c r="S36" s="57" t="e">
        <f>'Counts by Building'!S36/'Counts by Building'!$S$2</f>
        <v>#DIV/0!</v>
      </c>
    </row>
    <row r="37" spans="1:19" s="58" customFormat="1" x14ac:dyDescent="0.25">
      <c r="A37" s="177"/>
      <c r="B37" s="78" t="s">
        <v>29</v>
      </c>
      <c r="C37" s="57" t="e">
        <f>'Counts by Building'!C37/'Counts by Building'!$C$2</f>
        <v>#DIV/0!</v>
      </c>
      <c r="D37" s="105" t="e">
        <f>'Counts by Building'!D37/'Counts by Building'!$D$2</f>
        <v>#DIV/0!</v>
      </c>
      <c r="E37" s="57" t="e">
        <f>'Counts by Building'!E37/'Counts by Building'!$E$2</f>
        <v>#DIV/0!</v>
      </c>
      <c r="F37" s="57" t="e">
        <f>'Counts by Building'!F37/'Counts by Building'!$F$2</f>
        <v>#DIV/0!</v>
      </c>
      <c r="G37" s="57" t="e">
        <f>'Counts by Building'!G37/'Counts by Building'!$G$2</f>
        <v>#DIV/0!</v>
      </c>
      <c r="H37" s="57" t="e">
        <f>'Counts by Building'!H37/'Counts by Building'!$H$2</f>
        <v>#DIV/0!</v>
      </c>
      <c r="I37" s="57" t="e">
        <f>'Counts by Building'!I37/'Counts by Building'!$I$2</f>
        <v>#DIV/0!</v>
      </c>
      <c r="J37" s="57" t="e">
        <f>'Counts by Building'!J37/'Counts by Building'!$J$2</f>
        <v>#DIV/0!</v>
      </c>
      <c r="K37" s="57" t="e">
        <f>'Counts by Building'!K37/'Counts by Building'!$K$2</f>
        <v>#DIV/0!</v>
      </c>
      <c r="L37" s="57" t="e">
        <f>'Counts by Building'!L37/'Counts by Building'!$L$2</f>
        <v>#DIV/0!</v>
      </c>
      <c r="M37" s="57" t="e">
        <f>'Counts by Building'!M37/'Counts by Building'!$M$2</f>
        <v>#DIV/0!</v>
      </c>
      <c r="N37" s="57" t="e">
        <f>'Counts by Building'!N37/'Counts by Building'!$N$2</f>
        <v>#DIV/0!</v>
      </c>
      <c r="O37" s="57" t="e">
        <f>'Counts by Building'!O37/'Counts by Building'!$O$2</f>
        <v>#DIV/0!</v>
      </c>
      <c r="P37" s="57" t="e">
        <f>'Counts by Building'!P37/'Counts by Building'!$P$2</f>
        <v>#DIV/0!</v>
      </c>
      <c r="Q37" s="57" t="e">
        <f>'Counts by Building'!Q37/'Counts by Building'!$Q$2</f>
        <v>#DIV/0!</v>
      </c>
      <c r="R37" s="57" t="e">
        <f>'Counts by Building'!R37/'Counts by Building'!$R$2</f>
        <v>#DIV/0!</v>
      </c>
      <c r="S37" s="57" t="e">
        <f>'Counts by Building'!S37/'Counts by Building'!$S$2</f>
        <v>#DIV/0!</v>
      </c>
    </row>
    <row r="38" spans="1:19" s="58" customFormat="1" x14ac:dyDescent="0.25">
      <c r="A38" s="177"/>
      <c r="B38" s="78" t="s">
        <v>30</v>
      </c>
      <c r="C38" s="57" t="e">
        <f>'Counts by Building'!C38/'Counts by Building'!$C$2</f>
        <v>#DIV/0!</v>
      </c>
      <c r="D38" s="105" t="e">
        <f>'Counts by Building'!D38/'Counts by Building'!$D$2</f>
        <v>#DIV/0!</v>
      </c>
      <c r="E38" s="57" t="e">
        <f>'Counts by Building'!E38/'Counts by Building'!$E$2</f>
        <v>#DIV/0!</v>
      </c>
      <c r="F38" s="57" t="e">
        <f>'Counts by Building'!F38/'Counts by Building'!$F$2</f>
        <v>#DIV/0!</v>
      </c>
      <c r="G38" s="57" t="e">
        <f>'Counts by Building'!G38/'Counts by Building'!$G$2</f>
        <v>#DIV/0!</v>
      </c>
      <c r="H38" s="57" t="e">
        <f>'Counts by Building'!H38/'Counts by Building'!$H$2</f>
        <v>#DIV/0!</v>
      </c>
      <c r="I38" s="57" t="e">
        <f>'Counts by Building'!I38/'Counts by Building'!$I$2</f>
        <v>#DIV/0!</v>
      </c>
      <c r="J38" s="57" t="e">
        <f>'Counts by Building'!J38/'Counts by Building'!$J$2</f>
        <v>#DIV/0!</v>
      </c>
      <c r="K38" s="57" t="e">
        <f>'Counts by Building'!K38/'Counts by Building'!$K$2</f>
        <v>#DIV/0!</v>
      </c>
      <c r="L38" s="57" t="e">
        <f>'Counts by Building'!L38/'Counts by Building'!$L$2</f>
        <v>#DIV/0!</v>
      </c>
      <c r="M38" s="57" t="e">
        <f>'Counts by Building'!M38/'Counts by Building'!$M$2</f>
        <v>#DIV/0!</v>
      </c>
      <c r="N38" s="57" t="e">
        <f>'Counts by Building'!N38/'Counts by Building'!$N$2</f>
        <v>#DIV/0!</v>
      </c>
      <c r="O38" s="57" t="e">
        <f>'Counts by Building'!O38/'Counts by Building'!$O$2</f>
        <v>#DIV/0!</v>
      </c>
      <c r="P38" s="57" t="e">
        <f>'Counts by Building'!P38/'Counts by Building'!$P$2</f>
        <v>#DIV/0!</v>
      </c>
      <c r="Q38" s="57" t="e">
        <f>'Counts by Building'!Q38/'Counts by Building'!$Q$2</f>
        <v>#DIV/0!</v>
      </c>
      <c r="R38" s="57" t="e">
        <f>'Counts by Building'!R38/'Counts by Building'!$R$2</f>
        <v>#DIV/0!</v>
      </c>
      <c r="S38" s="57" t="e">
        <f>'Counts by Building'!S38/'Counts by Building'!$S$2</f>
        <v>#DIV/0!</v>
      </c>
    </row>
    <row r="39" spans="1:19" s="58" customFormat="1" x14ac:dyDescent="0.25">
      <c r="A39" s="177"/>
      <c r="B39" s="11" t="s">
        <v>80</v>
      </c>
      <c r="C39" s="57" t="e">
        <f>'Counts by Building'!C39/'Counts by Building'!$C$2</f>
        <v>#DIV/0!</v>
      </c>
      <c r="D39" s="105" t="e">
        <f>'Counts by Building'!D39/'Counts by Building'!$D$2</f>
        <v>#DIV/0!</v>
      </c>
      <c r="E39" s="57" t="e">
        <f>'Counts by Building'!E39/'Counts by Building'!$E$2</f>
        <v>#DIV/0!</v>
      </c>
      <c r="F39" s="57" t="e">
        <f>'Counts by Building'!F39/'Counts by Building'!$F$2</f>
        <v>#DIV/0!</v>
      </c>
      <c r="G39" s="57" t="e">
        <f>'Counts by Building'!G39/'Counts by Building'!$G$2</f>
        <v>#DIV/0!</v>
      </c>
      <c r="H39" s="57" t="e">
        <f>'Counts by Building'!H39/'Counts by Building'!$H$2</f>
        <v>#DIV/0!</v>
      </c>
      <c r="I39" s="57" t="e">
        <f>'Counts by Building'!I39/'Counts by Building'!$I$2</f>
        <v>#DIV/0!</v>
      </c>
      <c r="J39" s="57" t="e">
        <f>'Counts by Building'!J39/'Counts by Building'!$J$2</f>
        <v>#DIV/0!</v>
      </c>
      <c r="K39" s="57" t="e">
        <f>'Counts by Building'!K39/'Counts by Building'!$K$2</f>
        <v>#DIV/0!</v>
      </c>
      <c r="L39" s="57" t="e">
        <f>'Counts by Building'!L39/'Counts by Building'!$L$2</f>
        <v>#DIV/0!</v>
      </c>
      <c r="M39" s="57" t="e">
        <f>'Counts by Building'!M39/'Counts by Building'!$M$2</f>
        <v>#DIV/0!</v>
      </c>
      <c r="N39" s="57" t="e">
        <f>'Counts by Building'!N39/'Counts by Building'!$N$2</f>
        <v>#DIV/0!</v>
      </c>
      <c r="O39" s="57" t="e">
        <f>'Counts by Building'!O39/'Counts by Building'!$O$2</f>
        <v>#DIV/0!</v>
      </c>
      <c r="P39" s="57" t="e">
        <f>'Counts by Building'!P39/'Counts by Building'!$P$2</f>
        <v>#DIV/0!</v>
      </c>
      <c r="Q39" s="57" t="e">
        <f>'Counts by Building'!Q39/'Counts by Building'!$Q$2</f>
        <v>#DIV/0!</v>
      </c>
      <c r="R39" s="57" t="e">
        <f>'Counts by Building'!R39/'Counts by Building'!$R$2</f>
        <v>#DIV/0!</v>
      </c>
      <c r="S39" s="57" t="e">
        <f>'Counts by Building'!S39/'Counts by Building'!$S$2</f>
        <v>#DIV/0!</v>
      </c>
    </row>
    <row r="40" spans="1:19" s="62" customFormat="1" ht="15.75" thickBot="1" x14ac:dyDescent="0.3">
      <c r="A40" s="179"/>
      <c r="B40" s="11" t="s">
        <v>76</v>
      </c>
      <c r="C40" s="61" t="e">
        <f>'Counts by Building'!C40/'Counts by Building'!$C$2</f>
        <v>#DIV/0!</v>
      </c>
      <c r="D40" s="106" t="e">
        <f>'Counts by Building'!D40/'Counts by Building'!$D$2</f>
        <v>#DIV/0!</v>
      </c>
      <c r="E40" s="61" t="e">
        <f>'Counts by Building'!E40/'Counts by Building'!$E$2</f>
        <v>#DIV/0!</v>
      </c>
      <c r="F40" s="61" t="e">
        <f>'Counts by Building'!F40/'Counts by Building'!$F$2</f>
        <v>#DIV/0!</v>
      </c>
      <c r="G40" s="61" t="e">
        <f>'Counts by Building'!G40/'Counts by Building'!$G$2</f>
        <v>#DIV/0!</v>
      </c>
      <c r="H40" s="61" t="e">
        <f>'Counts by Building'!H40/'Counts by Building'!$H$2</f>
        <v>#DIV/0!</v>
      </c>
      <c r="I40" s="61" t="e">
        <f>'Counts by Building'!I40/'Counts by Building'!$I$2</f>
        <v>#DIV/0!</v>
      </c>
      <c r="J40" s="61" t="e">
        <f>'Counts by Building'!J40/'Counts by Building'!$J$2</f>
        <v>#DIV/0!</v>
      </c>
      <c r="K40" s="61" t="e">
        <f>'Counts by Building'!K40/'Counts by Building'!$K$2</f>
        <v>#DIV/0!</v>
      </c>
      <c r="L40" s="61" t="e">
        <f>'Counts by Building'!L40/'Counts by Building'!$L$2</f>
        <v>#DIV/0!</v>
      </c>
      <c r="M40" s="61" t="e">
        <f>'Counts by Building'!M40/'Counts by Building'!$M$2</f>
        <v>#DIV/0!</v>
      </c>
      <c r="N40" s="61" t="e">
        <f>'Counts by Building'!N40/'Counts by Building'!$N$2</f>
        <v>#DIV/0!</v>
      </c>
      <c r="O40" s="61" t="e">
        <f>'Counts by Building'!O40/'Counts by Building'!$O$2</f>
        <v>#DIV/0!</v>
      </c>
      <c r="P40" s="61" t="e">
        <f>'Counts by Building'!P40/'Counts by Building'!$P$2</f>
        <v>#DIV/0!</v>
      </c>
      <c r="Q40" s="61" t="e">
        <f>'Counts by Building'!Q40/'Counts by Building'!$Q$2</f>
        <v>#DIV/0!</v>
      </c>
      <c r="R40" s="61" t="e">
        <f>'Counts by Building'!R40/'Counts by Building'!$R$2</f>
        <v>#DIV/0!</v>
      </c>
      <c r="S40" s="61" t="e">
        <f>'Counts by Building'!S40/'Counts by Building'!$S$2</f>
        <v>#DIV/0!</v>
      </c>
    </row>
  </sheetData>
  <mergeCells count="3">
    <mergeCell ref="A2:A14"/>
    <mergeCell ref="A15:A27"/>
    <mergeCell ref="A28:A4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0"/>
  <sheetViews>
    <sheetView zoomScale="110" zoomScaleNormal="110" workbookViewId="0">
      <pane xSplit="2" ySplit="1" topLeftCell="N2" activePane="bottomRight" state="frozen"/>
      <selection pane="topRight" activeCell="C1" sqref="C1"/>
      <selection pane="bottomLeft" activeCell="A2" sqref="A2"/>
      <selection pane="bottomRight" activeCell="S15" sqref="S15"/>
    </sheetView>
  </sheetViews>
  <sheetFormatPr defaultColWidth="16.7109375" defaultRowHeight="14.25" x14ac:dyDescent="0.2"/>
  <cols>
    <col min="1" max="1" width="16.7109375" style="1"/>
    <col min="2" max="2" width="26.42578125" style="1" bestFit="1" customWidth="1"/>
    <col min="3" max="3" width="26.42578125" style="1" customWidth="1"/>
    <col min="4" max="16384" width="16.7109375" style="1"/>
  </cols>
  <sheetData>
    <row r="1" spans="1:20" s="6" customFormat="1" ht="75.75" thickBot="1" x14ac:dyDescent="0.3">
      <c r="C1" s="6" t="s">
        <v>91</v>
      </c>
      <c r="D1" s="6" t="s">
        <v>34</v>
      </c>
      <c r="E1" s="6" t="s">
        <v>35</v>
      </c>
      <c r="F1" s="6" t="s">
        <v>36</v>
      </c>
      <c r="G1" s="6" t="s">
        <v>37</v>
      </c>
      <c r="H1" s="6" t="s">
        <v>38</v>
      </c>
      <c r="I1" s="6" t="s">
        <v>39</v>
      </c>
      <c r="J1" s="6" t="s">
        <v>40</v>
      </c>
      <c r="K1" s="6" t="s">
        <v>41</v>
      </c>
      <c r="L1" s="6" t="s">
        <v>42</v>
      </c>
      <c r="M1" s="6" t="s">
        <v>43</v>
      </c>
      <c r="N1" s="6" t="s">
        <v>44</v>
      </c>
      <c r="O1" s="6" t="s">
        <v>45</v>
      </c>
      <c r="P1" s="6" t="s">
        <v>92</v>
      </c>
      <c r="Q1" s="6" t="s">
        <v>46</v>
      </c>
      <c r="R1" s="6" t="s">
        <v>47</v>
      </c>
      <c r="S1" s="6" t="s">
        <v>48</v>
      </c>
    </row>
    <row r="2" spans="1:20" s="22" customFormat="1" ht="15" x14ac:dyDescent="0.25">
      <c r="A2" s="176" t="s">
        <v>88</v>
      </c>
      <c r="B2" s="11" t="s">
        <v>1</v>
      </c>
      <c r="C2" s="22">
        <f>SUM('3. Pathway Enrollment'!D$3:D$100)</f>
        <v>0</v>
      </c>
      <c r="D2" s="22">
        <f>SUMIF('3. Pathway Enrollment'!$C$3:$C$100,"Agriculture, Food, and Natural Resources",'3. Pathway Enrollment'!$D$3:$D$100)</f>
        <v>0</v>
      </c>
      <c r="E2" s="22">
        <f>SUMIF('3. Pathway Enrollment'!$C$3:$C$100,"Architecture and Construction",'3. Pathway Enrollment'!$D$3:$D$100)</f>
        <v>0</v>
      </c>
      <c r="F2" s="22">
        <f>SUMIF('3. Pathway Enrollment'!$C$3:$C$100,"Arts, Audio/Video Technology &amp; Communications",'3. Pathway Enrollment'!$D$3:$D$100)</f>
        <v>0</v>
      </c>
      <c r="G2" s="22">
        <f>SUMIF('3. Pathway Enrollment'!$C$3:$C$100,"Business, Management &amp; Administration",'3. Pathway Enrollment'!$D$3:$D$100)</f>
        <v>0</v>
      </c>
      <c r="H2" s="22">
        <f>SUMIF('3. Pathway Enrollment'!$C$3:$C$100,"Education &amp; Training",'3. Pathway Enrollment'!$D$3:$D$100)</f>
        <v>0</v>
      </c>
      <c r="I2" s="22">
        <f>SUMIF('3. Pathway Enrollment'!$C$3:$C$100,"Finance",'3. Pathway Enrollment'!$D$3:$D$100)</f>
        <v>0</v>
      </c>
      <c r="J2" s="22">
        <f>SUMIF('3. Pathway Enrollment'!$C$3:$C$100,"Government &amp; Public Administration",'3. Pathway Enrollment'!$D$3:$D$100)</f>
        <v>0</v>
      </c>
      <c r="K2" s="22">
        <f>SUMIF('3. Pathway Enrollment'!$C$3:$C$100,"Health Science",'3. Pathway Enrollment'!$D$3:$D$100)</f>
        <v>0</v>
      </c>
      <c r="L2" s="22">
        <f>SUMIF('3. Pathway Enrollment'!$C$3:$C$100,"Hospitality &amp; Tourism",'3. Pathway Enrollment'!$D$3:$D$100)</f>
        <v>0</v>
      </c>
      <c r="M2" s="22">
        <f>SUMIF('3. Pathway Enrollment'!$C$3:$C$100,"Human Services",'3. Pathway Enrollment'!$D$3:$D$100)</f>
        <v>0</v>
      </c>
      <c r="N2" s="22">
        <f>SUMIF('3. Pathway Enrollment'!$C$3:$C$100,"Information Technology",'3. Pathway Enrollment'!$D$3:$D$100)</f>
        <v>0</v>
      </c>
      <c r="O2" s="22">
        <f>SUMIF('3. Pathway Enrollment'!$C$3:$C$100,"Law &amp; Public Safety",'3. Pathway Enrollment'!$D$3:$D$100)</f>
        <v>0</v>
      </c>
      <c r="P2" s="22">
        <f>SUMIF('3. Pathway Enrollment'!$C$3:$C$100,"Manuafacturing",'3. Pathway Enrollment'!$D$3:$D$100)</f>
        <v>0</v>
      </c>
      <c r="Q2" s="22">
        <f>SUMIF('3. Pathway Enrollment'!$C$3:$C$100,"Marketing, Sales, &amp; Service",'3. Pathway Enrollment'!$D$3:$D$100)</f>
        <v>0</v>
      </c>
      <c r="R2" s="22">
        <f>SUMIF('3. Pathway Enrollment'!$C$3:$C$100,"STEM",'3. Pathway Enrollment'!$D$3:$D$100)</f>
        <v>0</v>
      </c>
      <c r="S2" s="41">
        <f>SUMIF('3. Pathway Enrollment'!$C$3:$C$100,"Transportation, Distribution &amp; Logistics",'3. Pathway Enrollment'!$D$3:$D$100)</f>
        <v>0</v>
      </c>
      <c r="T2" s="38"/>
    </row>
    <row r="3" spans="1:20" s="21" customFormat="1" ht="15" x14ac:dyDescent="0.25">
      <c r="A3" s="177"/>
      <c r="B3" s="11" t="s">
        <v>2</v>
      </c>
      <c r="C3" s="21">
        <f>SUM('3. Pathway Enrollment'!E$3:E$100)</f>
        <v>0</v>
      </c>
      <c r="D3" s="21">
        <f>SUMIF('3. Pathway Enrollment'!$C$3:$C$100,"Agriculture, Food, and Natural Resources",'3. Pathway Enrollment'!$E$3:$E$100)</f>
        <v>0</v>
      </c>
      <c r="E3" s="21">
        <f>SUMIF('3. Pathway Enrollment'!$C$3:$C$100,"Architecture and Construction",'3. Pathway Enrollment'!$E$3:$E$100)</f>
        <v>0</v>
      </c>
      <c r="F3" s="21">
        <f>SUMIF('3. Pathway Enrollment'!$C$3:$C$100,"Arts, Audio/Video Technology &amp; Communications",'3. Pathway Enrollment'!$E$3:$E$100)</f>
        <v>0</v>
      </c>
      <c r="G3" s="21">
        <f>SUMIF('3. Pathway Enrollment'!$C$3:$C$100,"Business, Management &amp; Administration",'3. Pathway Enrollment'!$E$3:$E$100)</f>
        <v>0</v>
      </c>
      <c r="H3" s="21">
        <f>SUMIF('3. Pathway Enrollment'!$C$3:$C$100,"Education &amp; Training",'3. Pathway Enrollment'!$E$3:$E$100)</f>
        <v>0</v>
      </c>
      <c r="I3" s="21">
        <f>SUMIF('3. Pathway Enrollment'!$C$3:$C$100,"Finance",'3. Pathway Enrollment'!$E$3:$E$100)</f>
        <v>0</v>
      </c>
      <c r="J3" s="21">
        <f>SUMIF('3. Pathway Enrollment'!$C$3:$C$100,"Government &amp; Public Administration",'3. Pathway Enrollment'!$E$3:$E$100)</f>
        <v>0</v>
      </c>
      <c r="K3" s="21">
        <f>SUMIF('3. Pathway Enrollment'!$C$3:$C$100,"Health Science",'3. Pathway Enrollment'!$E$3:$E$100)</f>
        <v>0</v>
      </c>
      <c r="L3" s="21">
        <f>SUMIF('3. Pathway Enrollment'!$C$3:$C$100,"Hospitality &amp; Tourism",'3. Pathway Enrollment'!$E$3:$E$100)</f>
        <v>0</v>
      </c>
      <c r="M3" s="21">
        <f>SUMIF('3. Pathway Enrollment'!$C$3:$C$100,"Human Services",'3. Pathway Enrollment'!$E$3:$E$100)</f>
        <v>0</v>
      </c>
      <c r="N3" s="21">
        <f>SUMIF('3. Pathway Enrollment'!$C$3:$C$100,"Information Technology",'3. Pathway Enrollment'!$E$3:$E$100)</f>
        <v>0</v>
      </c>
      <c r="O3" s="21">
        <f>SUMIF('3. Pathway Enrollment'!$C$3:$C$100,"Law &amp; Public Safety",'3. Pathway Enrollment'!$E$3:$E$100)</f>
        <v>0</v>
      </c>
      <c r="P3" s="21">
        <f>SUMIF('3. Pathway Enrollment'!$C$3:$C$100,"Manuafacturing",'3. Pathway Enrollment'!$E$3:$E$100)</f>
        <v>0</v>
      </c>
      <c r="Q3" s="21">
        <f>SUMIF('3. Pathway Enrollment'!$C$3:$C$100,"Marketing, Sales, &amp; Service",'3. Pathway Enrollment'!$E$3:$E$100)</f>
        <v>0</v>
      </c>
      <c r="R3" s="21">
        <f>SUMIF('3. Pathway Enrollment'!$C$3:$C$100,"STEM",'3. Pathway Enrollment'!$E$3:$E$100)</f>
        <v>0</v>
      </c>
      <c r="S3" s="42">
        <f>SUMIF('3. Pathway Enrollment'!$C$3:$C$100,"Transportation, Distribution &amp; Logistics",'3. Pathway Enrollment'!$E$3:$E$100)</f>
        <v>0</v>
      </c>
      <c r="T3" s="39"/>
    </row>
    <row r="4" spans="1:20" s="21" customFormat="1" ht="15" x14ac:dyDescent="0.25">
      <c r="A4" s="177"/>
      <c r="B4" s="11" t="s">
        <v>3</v>
      </c>
      <c r="C4" s="21">
        <f>SUM('3. Pathway Enrollment'!F$3:F$100)</f>
        <v>0</v>
      </c>
      <c r="D4" s="21">
        <f>SUMIF('3. Pathway Enrollment'!$C$3:$C$100,"Agriculture, Food, and Natural Resources",'3. Pathway Enrollment'!$F$3:$F$100)</f>
        <v>0</v>
      </c>
      <c r="E4" s="21">
        <f>SUMIF('3. Pathway Enrollment'!$C$3:$C$100,"Architecture and Construction",'3. Pathway Enrollment'!$F$3:$F$100)</f>
        <v>0</v>
      </c>
      <c r="F4" s="21">
        <f>SUMIF('3. Pathway Enrollment'!$C$3:$C$100,"Arts, Audio/Video Technology &amp; Communications",'3. Pathway Enrollment'!$F$3:$F$100)</f>
        <v>0</v>
      </c>
      <c r="G4" s="21">
        <f>SUMIF('3. Pathway Enrollment'!$C$3:$C$100,"Business, Management &amp; Administration",'3. Pathway Enrollment'!$F$3:$F$100)</f>
        <v>0</v>
      </c>
      <c r="H4" s="21">
        <f>SUMIF('3. Pathway Enrollment'!$C$3:$C$100,"Education &amp; Training",'3. Pathway Enrollment'!$F$3:$F$100)</f>
        <v>0</v>
      </c>
      <c r="I4" s="21">
        <f>SUMIF('3. Pathway Enrollment'!$C$3:$C$100,"Finance",'3. Pathway Enrollment'!$F$3:$F$100)</f>
        <v>0</v>
      </c>
      <c r="J4" s="21">
        <f>SUMIF('3. Pathway Enrollment'!$C$3:$C$100,"Government &amp; Public Administration",'3. Pathway Enrollment'!$F$3:$F$100)</f>
        <v>0</v>
      </c>
      <c r="K4" s="21">
        <f>SUMIF('3. Pathway Enrollment'!$C$3:$C$100,"Health Science",'3. Pathway Enrollment'!$F$3:$F$100)</f>
        <v>0</v>
      </c>
      <c r="L4" s="21">
        <f>SUMIF('3. Pathway Enrollment'!$C$3:$C$100,"Hospitality &amp; Tourism",'3. Pathway Enrollment'!$F$3:$F$100)</f>
        <v>0</v>
      </c>
      <c r="M4" s="21">
        <f>SUMIF('3. Pathway Enrollment'!$C$3:$C$100,"Human Services",'3. Pathway Enrollment'!$F$3:$F$100)</f>
        <v>0</v>
      </c>
      <c r="N4" s="21">
        <f>SUMIF('3. Pathway Enrollment'!$C$3:$C$100,"Information Technology",'3. Pathway Enrollment'!$F$3:$F$100)</f>
        <v>0</v>
      </c>
      <c r="O4" s="21">
        <f>SUMIF('3. Pathway Enrollment'!$C$3:$C$100,"Law &amp; Public Safety",'3. Pathway Enrollment'!$F$3:$F$100)</f>
        <v>0</v>
      </c>
      <c r="P4" s="21">
        <f>SUMIF('3. Pathway Enrollment'!$C$3:$C$100,"Manuafacturing",'3. Pathway Enrollment'!$F$3:$F$100)</f>
        <v>0</v>
      </c>
      <c r="Q4" s="21">
        <f>SUMIF('3. Pathway Enrollment'!$C$3:$C$100,"Marketing, Sales, &amp; Service",'3. Pathway Enrollment'!$F$3:$F$100)</f>
        <v>0</v>
      </c>
      <c r="R4" s="21">
        <f>SUMIF('3. Pathway Enrollment'!$C$3:$C$100,"STEM",'3. Pathway Enrollment'!$F$3:$F$100)</f>
        <v>0</v>
      </c>
      <c r="S4" s="42">
        <f>SUMIF('3. Pathway Enrollment'!$C$3:$C$100,"Transportation, Distribution &amp; Logistics",'3. Pathway Enrollment'!$F$3:$F$100)</f>
        <v>0</v>
      </c>
      <c r="T4" s="39"/>
    </row>
    <row r="5" spans="1:20" s="21" customFormat="1" ht="15" x14ac:dyDescent="0.25">
      <c r="A5" s="177"/>
      <c r="B5" s="11" t="s">
        <v>4</v>
      </c>
      <c r="C5" s="21">
        <f>SUM('3. Pathway Enrollment'!G$3:G$100)</f>
        <v>0</v>
      </c>
      <c r="D5" s="21">
        <f>SUMIF('3. Pathway Enrollment'!$C$3:$C$100,"Agriculture, Food, and Natural Resources",'3. Pathway Enrollment'!$G$3:$G$100)</f>
        <v>0</v>
      </c>
      <c r="E5" s="21">
        <f>SUMIF('3. Pathway Enrollment'!$C$3:$C$100,"Architecture and Construction",'3. Pathway Enrollment'!$G$3:$G$100)</f>
        <v>0</v>
      </c>
      <c r="F5" s="21">
        <f>SUMIF('3. Pathway Enrollment'!$C$3:$C$100,"Arts, Audio/Video Technology &amp; Communications",'3. Pathway Enrollment'!$G$3:$G$100)</f>
        <v>0</v>
      </c>
      <c r="G5" s="21">
        <f>SUMIF('3. Pathway Enrollment'!$C$3:$C$100,"Business, Management &amp; Administration",'3. Pathway Enrollment'!$G$3:$G$100)</f>
        <v>0</v>
      </c>
      <c r="H5" s="21">
        <f>SUMIF('3. Pathway Enrollment'!$C$3:$C$100,"Agriculture, Food, and Natural Resources",'3. Pathway Enrollment'!$G$3:$G$100)</f>
        <v>0</v>
      </c>
      <c r="I5" s="21">
        <f>SUMIF('3. Pathway Enrollment'!$C$3:$C$100,"Finance",'3. Pathway Enrollment'!$G$3:$G$100)</f>
        <v>0</v>
      </c>
      <c r="J5" s="21">
        <f>SUMIF('3. Pathway Enrollment'!$C$3:$C$100,"Government &amp; Public Administration",'3. Pathway Enrollment'!$G$3:$G$100)</f>
        <v>0</v>
      </c>
      <c r="K5" s="21">
        <f>SUMIF('3. Pathway Enrollment'!$C$3:$C$100,"Health Science",'3. Pathway Enrollment'!$G$3:$G$100)</f>
        <v>0</v>
      </c>
      <c r="L5" s="21">
        <f>SUMIF('3. Pathway Enrollment'!$C$3:$C$100,"Hospitality &amp; Tourism",'3. Pathway Enrollment'!$G$3:$G$100)</f>
        <v>0</v>
      </c>
      <c r="M5" s="21">
        <f>SUMIF('3. Pathway Enrollment'!$C$3:$C$100,"Human Services",'3. Pathway Enrollment'!$G$3:$G$100)</f>
        <v>0</v>
      </c>
      <c r="N5" s="21">
        <f>SUMIF('3. Pathway Enrollment'!$C$3:$C$100,"Information Technology",'3. Pathway Enrollment'!$G$3:$G$100)</f>
        <v>0</v>
      </c>
      <c r="O5" s="21">
        <f>SUMIF('3. Pathway Enrollment'!$C$3:$C$100,"Law &amp; Public Safety",'3. Pathway Enrollment'!$G$3:$G$100)</f>
        <v>0</v>
      </c>
      <c r="P5" s="21">
        <f>SUMIF('3. Pathway Enrollment'!$C$3:$C$100,"Manuafacturing",'3. Pathway Enrollment'!$G$3:$G$100)</f>
        <v>0</v>
      </c>
      <c r="Q5" s="21">
        <f>SUMIF('3. Pathway Enrollment'!$C$3:$C$100,"Marketing, Sales, &amp; Service",'3. Pathway Enrollment'!$G$3:$G$100)</f>
        <v>0</v>
      </c>
      <c r="R5" s="21">
        <f>SUMIF('3. Pathway Enrollment'!$C$3:$C$100,"STEM",'3. Pathway Enrollment'!$G$3:$G$100)</f>
        <v>0</v>
      </c>
      <c r="S5" s="42">
        <f>SUMIF('3. Pathway Enrollment'!$C$3:$C$100,"Transportation, Distribution &amp; Logistics",'3. Pathway Enrollment'!$G$3:$G$100)</f>
        <v>0</v>
      </c>
      <c r="T5" s="39"/>
    </row>
    <row r="6" spans="1:20" s="21" customFormat="1" ht="15" x14ac:dyDescent="0.25">
      <c r="A6" s="177"/>
      <c r="B6" s="11" t="s">
        <v>78</v>
      </c>
      <c r="C6" s="21">
        <f>SUM('3. Pathway Enrollment'!H$3:H$100)</f>
        <v>0</v>
      </c>
      <c r="D6" s="21">
        <f>SUMIF('3. Pathway Enrollment'!$C$3:$C$100,"Agriculture, Food, and Natural Resources",'3. Pathway Enrollment'!$H$3:$H$100)</f>
        <v>0</v>
      </c>
      <c r="E6" s="21">
        <f>SUMIF('3. Pathway Enrollment'!$C$3:$C$100,"Architecture and Construction",'3. Pathway Enrollment'!$H$3:$H$100)</f>
        <v>0</v>
      </c>
      <c r="F6" s="21">
        <f>SUMIF('3. Pathway Enrollment'!$C$3:$C$100,"Arts, Audio/Video Technology &amp; Communications",'3. Pathway Enrollment'!$H$3:$H$100)</f>
        <v>0</v>
      </c>
      <c r="G6" s="21">
        <f>SUMIF('3. Pathway Enrollment'!$C$3:$C$100,"Business, Management &amp; Administration",'3. Pathway Enrollment'!$H$3:$H$100)</f>
        <v>0</v>
      </c>
      <c r="H6" s="21">
        <f>SUMIF('3. Pathway Enrollment'!$C$3:$C$100,"Education &amp; Training",'3. Pathway Enrollment'!$H$3:$H$100)</f>
        <v>0</v>
      </c>
      <c r="I6" s="21">
        <f>SUMIF('3. Pathway Enrollment'!$C$3:$C$100,"Finance",'3. Pathway Enrollment'!$H$3:$H$100)</f>
        <v>0</v>
      </c>
      <c r="J6" s="21">
        <f>SUMIF('3. Pathway Enrollment'!$C$3:$C$100,"Government &amp; Public Administration",'3. Pathway Enrollment'!$H$3:$H$100)</f>
        <v>0</v>
      </c>
      <c r="K6" s="21">
        <f>SUMIF('3. Pathway Enrollment'!$C$3:$C$100,"Health Science",'3. Pathway Enrollment'!$H$3:$H$100)</f>
        <v>0</v>
      </c>
      <c r="L6" s="21">
        <f>SUMIF('3. Pathway Enrollment'!$C$3:$C$100,"Hospitality &amp; Tourism",'3. Pathway Enrollment'!$H$3:$H$100)</f>
        <v>0</v>
      </c>
      <c r="M6" s="21">
        <f>SUMIF('3. Pathway Enrollment'!$C$3:$C$100,"Human Services",'3. Pathway Enrollment'!$H$3:$H$100)</f>
        <v>0</v>
      </c>
      <c r="N6" s="21">
        <f>SUMIF('3. Pathway Enrollment'!$C$3:$C$100,"Information Technology",'3. Pathway Enrollment'!$H$3:$H$100)</f>
        <v>0</v>
      </c>
      <c r="O6" s="21">
        <f>SUMIF('3. Pathway Enrollment'!$C$3:$C$100,"Law &amp; Public Safety",'3. Pathway Enrollment'!$H$3:$H$100)</f>
        <v>0</v>
      </c>
      <c r="P6" s="21">
        <f>SUMIF('3. Pathway Enrollment'!$C$3:$C$100,"Manuafacturing",'3. Pathway Enrollment'!$H$3:$H$100)</f>
        <v>0</v>
      </c>
      <c r="Q6" s="21">
        <f>SUMIF('3. Pathway Enrollment'!$C$3:$C$100,"Marketing, Sales, &amp; Service",'3. Pathway Enrollment'!$H$3:$H$100)</f>
        <v>0</v>
      </c>
      <c r="R6" s="21">
        <f>SUMIF('3. Pathway Enrollment'!$C$3:$C$100,"STEM",'3. Pathway Enrollment'!$H$3:$H$100)</f>
        <v>0</v>
      </c>
      <c r="S6" s="42">
        <f>SUMIF('3. Pathway Enrollment'!$C$3:$C$100,"Transportation, Distribution &amp; Logistics",'3. Pathway Enrollment'!$H$3:$H$100)</f>
        <v>0</v>
      </c>
      <c r="T6" s="39"/>
    </row>
    <row r="7" spans="1:20" s="21" customFormat="1" ht="15" x14ac:dyDescent="0.25">
      <c r="A7" s="177"/>
      <c r="B7" s="11" t="s">
        <v>5</v>
      </c>
      <c r="C7" s="21">
        <f>SUM('3. Pathway Enrollment'!I$3:I$100)</f>
        <v>0</v>
      </c>
      <c r="D7" s="21">
        <f>SUMIF('3. Pathway Enrollment'!$C$3:$C$100,"Agriculture, Food, and Natural Resources",'3. Pathway Enrollment'!$I$3:$I$100)</f>
        <v>0</v>
      </c>
      <c r="E7" s="21">
        <f>SUMIF('3. Pathway Enrollment'!$C$3:$C$100,"Architecture and Construction",'3. Pathway Enrollment'!$I$3:$I$100)</f>
        <v>0</v>
      </c>
      <c r="F7" s="21">
        <f>SUMIF('3. Pathway Enrollment'!$C$3:$C$100,"Arts, Audio/Video Technology &amp; Communications",'3. Pathway Enrollment'!$I$3:$I$100)</f>
        <v>0</v>
      </c>
      <c r="G7" s="21">
        <f>SUMIF('3. Pathway Enrollment'!$C$3:$C$100,"Business, Management &amp; Administration",'3. Pathway Enrollment'!$I$3:$I$100)</f>
        <v>0</v>
      </c>
      <c r="H7" s="21">
        <f>SUMIF('3. Pathway Enrollment'!$C$3:$C$100,"Education &amp; Training",'3. Pathway Enrollment'!$I$3:$I$100)</f>
        <v>0</v>
      </c>
      <c r="I7" s="21">
        <f>SUMIF('3. Pathway Enrollment'!$C$3:$C$100,"Finance",'3. Pathway Enrollment'!$I$3:$I$100)</f>
        <v>0</v>
      </c>
      <c r="J7" s="21">
        <f>SUMIF('3. Pathway Enrollment'!$C$3:$C$100,"Government &amp; Public Administration",'3. Pathway Enrollment'!$I$3:$I$100)</f>
        <v>0</v>
      </c>
      <c r="K7" s="21">
        <f>SUMIF('3. Pathway Enrollment'!$C$3:$C$100,"Health Science",'3. Pathway Enrollment'!$I$3:$I$100)</f>
        <v>0</v>
      </c>
      <c r="L7" s="21">
        <f>SUMIF('3. Pathway Enrollment'!$C$3:$C$100,"Hospitality &amp; Tourism",'3. Pathway Enrollment'!$I$3:$I$100)</f>
        <v>0</v>
      </c>
      <c r="M7" s="21">
        <f>SUMIF('3. Pathway Enrollment'!$C$3:$C$100,"Human Services",'3. Pathway Enrollment'!$I$3:$I$100)</f>
        <v>0</v>
      </c>
      <c r="N7" s="21">
        <f>SUMIF('3. Pathway Enrollment'!$C$3:$C$100,"Information Technology",'3. Pathway Enrollment'!$I$3:$I$100)</f>
        <v>0</v>
      </c>
      <c r="O7" s="21">
        <f>SUMIF('3. Pathway Enrollment'!$C$3:$C$100,"Law &amp; Public Safety",'3. Pathway Enrollment'!$I$3:$I$100)</f>
        <v>0</v>
      </c>
      <c r="P7" s="21">
        <f>SUMIF('3. Pathway Enrollment'!$C$3:$C$100,"Manuafacturing",'3. Pathway Enrollment'!$I$3:$I$100)</f>
        <v>0</v>
      </c>
      <c r="Q7" s="21">
        <f>SUMIF('3. Pathway Enrollment'!$C$3:$C$100,"Marketing, Sales, &amp; Service",'3. Pathway Enrollment'!$I$3:$I$100)</f>
        <v>0</v>
      </c>
      <c r="R7" s="21">
        <f>SUMIF('3. Pathway Enrollment'!$C$3:$C$100,"STEM",'3. Pathway Enrollment'!$I$3:$I$100)</f>
        <v>0</v>
      </c>
      <c r="S7" s="42">
        <f>SUMIF('3. Pathway Enrollment'!$C$3:$C$100,"Transportation, Distribution &amp; Logistics",'3. Pathway Enrollment'!$I$3:$I$100)</f>
        <v>0</v>
      </c>
      <c r="T7" s="39"/>
    </row>
    <row r="8" spans="1:20" s="21" customFormat="1" ht="15" x14ac:dyDescent="0.25">
      <c r="A8" s="177"/>
      <c r="B8" s="11" t="s">
        <v>32</v>
      </c>
      <c r="C8" s="21">
        <f>SUM('3. Pathway Enrollment'!J$3:J$100)</f>
        <v>0</v>
      </c>
      <c r="D8" s="21">
        <f>SUMIF('3. Pathway Enrollment'!$C$3:$C$100,"Agriculture, Food, and Natural Resources",'3. Pathway Enrollment'!$J$3:$J$100)</f>
        <v>0</v>
      </c>
      <c r="E8" s="21">
        <f>SUMIF('3. Pathway Enrollment'!$C$3:$C$100,"Architecture and Construction",'3. Pathway Enrollment'!$J$3:$J$100)</f>
        <v>0</v>
      </c>
      <c r="F8" s="21">
        <f>SUMIF('3. Pathway Enrollment'!$C$3:$C$100,"Arts, Audio/Video Technology &amp; Communications",'3. Pathway Enrollment'!$J$3:$J$100)</f>
        <v>0</v>
      </c>
      <c r="G8" s="21">
        <f>SUMIF('3. Pathway Enrollment'!$C$3:$C$100,"Business, Management &amp; Administration",'3. Pathway Enrollment'!$J$3:$J$100)</f>
        <v>0</v>
      </c>
      <c r="H8" s="21">
        <f>SUMIF('3. Pathway Enrollment'!$C$3:$C$100,"Education &amp; Training",'3. Pathway Enrollment'!$J$3:$J$100)</f>
        <v>0</v>
      </c>
      <c r="I8" s="21">
        <f>SUMIF('3. Pathway Enrollment'!$C$3:$C$100,"Finance",'3. Pathway Enrollment'!$J$3:$J$100)</f>
        <v>0</v>
      </c>
      <c r="J8" s="21">
        <f>SUMIF('3. Pathway Enrollment'!$C$3:$C$100,"Government &amp; Public Administration",'3. Pathway Enrollment'!$J$3:$J$100)</f>
        <v>0</v>
      </c>
      <c r="K8" s="21">
        <f>SUMIF('3. Pathway Enrollment'!$C$3:$C$100,"Health Science",'3. Pathway Enrollment'!$J$3:$J$100)</f>
        <v>0</v>
      </c>
      <c r="L8" s="21">
        <f>SUMIF('3. Pathway Enrollment'!$C$3:$C$100,"Hospitality &amp; Tourism",'3. Pathway Enrollment'!$J$3:$J$100)</f>
        <v>0</v>
      </c>
      <c r="M8" s="21">
        <f>SUMIF('3. Pathway Enrollment'!$C$3:$C$100,"Human Services",'3. Pathway Enrollment'!$J$3:$J$100)</f>
        <v>0</v>
      </c>
      <c r="N8" s="21">
        <f>SUMIF('3. Pathway Enrollment'!$C$3:$C$100,"Information Technology",'3. Pathway Enrollment'!$J$3:$J$100)</f>
        <v>0</v>
      </c>
      <c r="O8" s="21">
        <f>SUMIF('3. Pathway Enrollment'!$C$3:$C$100,"Law &amp; Public Safety",'3. Pathway Enrollment'!$J$3:$J$100)</f>
        <v>0</v>
      </c>
      <c r="P8" s="21">
        <f>SUMIF('3. Pathway Enrollment'!$C$3:$C$100,"Manuafacturing",'3. Pathway Enrollment'!$J$3:$J$100)</f>
        <v>0</v>
      </c>
      <c r="Q8" s="21">
        <f>SUMIF('3. Pathway Enrollment'!$C$3:$C$100,"Marketing, Sales, &amp; Service",'3. Pathway Enrollment'!$J$3:$J$100)</f>
        <v>0</v>
      </c>
      <c r="R8" s="21">
        <f>SUMIF('3. Pathway Enrollment'!$C$3:$C$100,"STEM",'3. Pathway Enrollment'!$J$3:$J$100)</f>
        <v>0</v>
      </c>
      <c r="S8" s="42">
        <f>SUMIF('3. Pathway Enrollment'!$C$3:$C$100,"Transportation, Distribution &amp; Logistics",'3. Pathway Enrollment'!$J$3:$J$100)</f>
        <v>0</v>
      </c>
      <c r="T8" s="39"/>
    </row>
    <row r="9" spans="1:20" s="21" customFormat="1" ht="15" x14ac:dyDescent="0.25">
      <c r="A9" s="177"/>
      <c r="B9" s="11" t="s">
        <v>77</v>
      </c>
      <c r="C9" s="21">
        <f>SUM('3. Pathway Enrollment'!K$3:K$100)</f>
        <v>0</v>
      </c>
      <c r="D9" s="21">
        <f>SUMIF('3. Pathway Enrollment'!$C$3:$C$100,"Agriculture, Food, and Natural Resources",'3. Pathway Enrollment'!$K$3:$K$100)</f>
        <v>0</v>
      </c>
      <c r="E9" s="21">
        <f>SUMIF('3. Pathway Enrollment'!$C$3:$C$100,"Architecture and Construction",'3. Pathway Enrollment'!$K$3:$K$100)</f>
        <v>0</v>
      </c>
      <c r="F9" s="21">
        <f>SUMIF('3. Pathway Enrollment'!$C$3:$C$100,"Arts, Audio/Video Technology &amp; Communications",'3. Pathway Enrollment'!$K$3:$K$100)</f>
        <v>0</v>
      </c>
      <c r="G9" s="21">
        <f>SUMIF('3. Pathway Enrollment'!$C$3:$C$100,"Business, Management &amp; Administration",'3. Pathway Enrollment'!$K$3:$K$100)</f>
        <v>0</v>
      </c>
      <c r="H9" s="21">
        <f>SUMIF('3. Pathway Enrollment'!$C$3:$C$100,"Education &amp; Training",'3. Pathway Enrollment'!$K$3:$K$100)</f>
        <v>0</v>
      </c>
      <c r="I9" s="21">
        <f>SUMIF('3. Pathway Enrollment'!$C$3:$C$100,"Finance",'3. Pathway Enrollment'!$K$3:$K$100)</f>
        <v>0</v>
      </c>
      <c r="J9" s="21">
        <f>SUMIF('3. Pathway Enrollment'!$C$3:$C$100,"Government &amp; Public Administration",'3. Pathway Enrollment'!$K$3:$K$100)</f>
        <v>0</v>
      </c>
      <c r="K9" s="21">
        <f>SUMIF('3. Pathway Enrollment'!$C$3:$C$100,"Health Science",'3. Pathway Enrollment'!$K$3:$K$100)</f>
        <v>0</v>
      </c>
      <c r="L9" s="21">
        <f>SUMIF('3. Pathway Enrollment'!$C$3:$C$100,"Hospitality &amp; Tourism",'3. Pathway Enrollment'!$K$3:$K$100)</f>
        <v>0</v>
      </c>
      <c r="M9" s="21">
        <f>SUMIF('3. Pathway Enrollment'!$C$3:$C$100,"Human Services",'3. Pathway Enrollment'!$K$3:$K$100)</f>
        <v>0</v>
      </c>
      <c r="N9" s="21">
        <f>SUMIF('3. Pathway Enrollment'!$C$3:$C$100,"Information Technology",'3. Pathway Enrollment'!$K$3:$K$100)</f>
        <v>0</v>
      </c>
      <c r="O9" s="21">
        <f>SUMIF('3. Pathway Enrollment'!$C$3:$C$100,"Law &amp; Public Safety",'3. Pathway Enrollment'!$K$3:$K$100)</f>
        <v>0</v>
      </c>
      <c r="P9" s="21">
        <f>SUMIF('3. Pathway Enrollment'!$C$3:$C$100,"Manuafacturing",'3. Pathway Enrollment'!$K$3:$K$100)</f>
        <v>0</v>
      </c>
      <c r="Q9" s="21">
        <f>SUMIF('3. Pathway Enrollment'!$C$3:$C$100,"Marketing, Sales, &amp; Service",'3. Pathway Enrollment'!$K$3:$K$100)</f>
        <v>0</v>
      </c>
      <c r="R9" s="21">
        <f>SUMIF('3. Pathway Enrollment'!$C$3:$C$100,"STEM",'3. Pathway Enrollment'!$K$3:$K$100)</f>
        <v>0</v>
      </c>
      <c r="S9" s="42">
        <f>SUMIF('3. Pathway Enrollment'!$C$3:$C$100,"Transportation, Distribution &amp; Logistics",'3. Pathway Enrollment'!$K$3:$K$100)</f>
        <v>0</v>
      </c>
      <c r="T9" s="39"/>
    </row>
    <row r="10" spans="1:20" s="21" customFormat="1" ht="15" x14ac:dyDescent="0.25">
      <c r="A10" s="177"/>
      <c r="B10" s="11" t="s">
        <v>79</v>
      </c>
      <c r="C10" s="21">
        <f>SUM('3. Pathway Enrollment'!L$3:L$100)</f>
        <v>0</v>
      </c>
      <c r="D10" s="21">
        <f>SUMIF('3. Pathway Enrollment'!$C$3:$C$100,"Agriculture, Food, and Natural Resources",'3. Pathway Enrollment'!$L$3:$L$100)</f>
        <v>0</v>
      </c>
      <c r="E10" s="21">
        <f>SUMIF('3. Pathway Enrollment'!$C$3:$C$100,"Architecture and Construction",'3. Pathway Enrollment'!$L$3:$L$100)</f>
        <v>0</v>
      </c>
      <c r="F10" s="21">
        <f>SUMIF('3. Pathway Enrollment'!$C$3:$C$100,"Arts, Audio/Video Technology &amp; Communications",'3. Pathway Enrollment'!$L$3:$L$100)</f>
        <v>0</v>
      </c>
      <c r="G10" s="21">
        <f>SUMIF('3. Pathway Enrollment'!$C$3:$C$100,"Business, Management &amp; Administration",'3. Pathway Enrollment'!$L$3:$L$100)</f>
        <v>0</v>
      </c>
      <c r="H10" s="21">
        <f>SUMIF('3. Pathway Enrollment'!$C$3:$C$100,"Agriculture, Food, and Natural Resources",'3. Pathway Enrollment'!$L$3:$L$100)</f>
        <v>0</v>
      </c>
      <c r="I10" s="21">
        <f>SUMIF('3. Pathway Enrollment'!$C$3:$C$100,"Finance",'3. Pathway Enrollment'!$L$3:$L$100)</f>
        <v>0</v>
      </c>
      <c r="J10" s="21">
        <f>SUMIF('3. Pathway Enrollment'!$C$3:$C$100,"Government &amp; Public Administration",'3. Pathway Enrollment'!$L$3:$L$100)</f>
        <v>0</v>
      </c>
      <c r="K10" s="21">
        <f>SUMIF('3. Pathway Enrollment'!$C$3:$C$100,"Health Science",'3. Pathway Enrollment'!$L$3:$L$100)</f>
        <v>0</v>
      </c>
      <c r="L10" s="21">
        <f>SUMIF('3. Pathway Enrollment'!$C$3:$C$100,"Hospitality &amp; Tourism",'3. Pathway Enrollment'!$L$3:$L$100)</f>
        <v>0</v>
      </c>
      <c r="M10" s="21">
        <f>SUMIF('3. Pathway Enrollment'!$C$3:$C$100,"Human Services",'3. Pathway Enrollment'!$L$3:$L$100)</f>
        <v>0</v>
      </c>
      <c r="N10" s="21">
        <f>SUMIF('3. Pathway Enrollment'!$C$3:$C$100,"Information Technology",'3. Pathway Enrollment'!$L$3:$L$100)</f>
        <v>0</v>
      </c>
      <c r="O10" s="21">
        <f>SUMIF('3. Pathway Enrollment'!$C$3:$C$100,"Law &amp; Public Safety",'3. Pathway Enrollment'!$L$3:$L$100)</f>
        <v>0</v>
      </c>
      <c r="P10" s="21">
        <f>SUMIF('3. Pathway Enrollment'!$C$3:$C$100,"Manuafacturing",'3. Pathway Enrollment'!$L$3:$L$100)</f>
        <v>0</v>
      </c>
      <c r="Q10" s="21">
        <f>SUMIF('3. Pathway Enrollment'!$C$3:$C$100,"Marketing, Sales, &amp; Service",'3. Pathway Enrollment'!$L$3:$L$100)</f>
        <v>0</v>
      </c>
      <c r="R10" s="21">
        <f>SUMIF('3. Pathway Enrollment'!$C$3:$C$100,"STEM",'3. Pathway Enrollment'!$L$3:$L$100)</f>
        <v>0</v>
      </c>
      <c r="S10" s="42">
        <f>SUMIF('3. Pathway Enrollment'!$C$3:$C$100,"Transportation, Distribution &amp; Logistics",'3. Pathway Enrollment'!$L$3:$L$100)</f>
        <v>0</v>
      </c>
      <c r="T10" s="39"/>
    </row>
    <row r="11" spans="1:20" s="21" customFormat="1" ht="15" x14ac:dyDescent="0.25">
      <c r="A11" s="177"/>
      <c r="B11" s="78" t="s">
        <v>29</v>
      </c>
      <c r="C11" s="21">
        <f>SUM('3. Pathway Enrollment'!M$3:M$100)</f>
        <v>0</v>
      </c>
      <c r="D11" s="21">
        <f>SUMIF('3. Pathway Enrollment'!$C$3:$C$100,"Agriculture, Food, and Natural Resources",'3. Pathway Enrollment'!$M$3:$M$100)</f>
        <v>0</v>
      </c>
      <c r="E11" s="21">
        <f>SUMIF('3. Pathway Enrollment'!$C$3:$C$100,"Architecture and Construction",'3. Pathway Enrollment'!$M$3:$M$100)</f>
        <v>0</v>
      </c>
      <c r="F11" s="21">
        <f>SUMIF('3. Pathway Enrollment'!$C$3:$C$100,"Arts, Audio/Video Technology &amp; Communications",'3. Pathway Enrollment'!$M$3:$M$100)</f>
        <v>0</v>
      </c>
      <c r="G11" s="21">
        <f>SUMIF('3. Pathway Enrollment'!$C$3:$C$100,"Business, Management &amp; Administration",'3. Pathway Enrollment'!$M$3:$M$100)</f>
        <v>0</v>
      </c>
      <c r="H11" s="21">
        <f>SUMIF('3. Pathway Enrollment'!$C$3:$C$100,"Education &amp; Training",'3. Pathway Enrollment'!$M$3:$M$100)</f>
        <v>0</v>
      </c>
      <c r="I11" s="21">
        <f>SUMIF('3. Pathway Enrollment'!$C$3:$C$100,"Finance",'3. Pathway Enrollment'!$M$3:$M$100)</f>
        <v>0</v>
      </c>
      <c r="J11" s="21">
        <f>SUMIF('3. Pathway Enrollment'!$C$3:$C$100,"Government &amp; Public Administration",'3. Pathway Enrollment'!$M$3:$M$100)</f>
        <v>0</v>
      </c>
      <c r="K11" s="21">
        <f>SUMIF('3. Pathway Enrollment'!$C$3:$C$100,"Health Science",'3. Pathway Enrollment'!$M$3:$M$100)</f>
        <v>0</v>
      </c>
      <c r="L11" s="21">
        <f>SUMIF('3. Pathway Enrollment'!$C$3:$C$100,"Hospitality &amp; Tourism",'3. Pathway Enrollment'!$M$3:$M$100)</f>
        <v>0</v>
      </c>
      <c r="M11" s="21">
        <f>SUMIF('3. Pathway Enrollment'!$C$3:$C$100,"Human Services",'3. Pathway Enrollment'!$M$3:$M$100)</f>
        <v>0</v>
      </c>
      <c r="N11" s="21">
        <f>SUMIF('3. Pathway Enrollment'!$C$3:$C$100,"Information Technology",'3. Pathway Enrollment'!$M$3:$M$100)</f>
        <v>0</v>
      </c>
      <c r="O11" s="21">
        <f>SUMIF('3. Pathway Enrollment'!$C$3:$C$100,"Law &amp; Public Safety",'3. Pathway Enrollment'!$M$3:$M$100)</f>
        <v>0</v>
      </c>
      <c r="P11" s="21">
        <f>SUMIF('3. Pathway Enrollment'!$C$3:$C$100,"Manuafacturing",'3. Pathway Enrollment'!$M$3:$M$100)</f>
        <v>0</v>
      </c>
      <c r="Q11" s="21">
        <f>SUMIF('3. Pathway Enrollment'!$C$3:$C$100,"Marketing, Sales, &amp; Service",'3. Pathway Enrollment'!$M$3:$M$100)</f>
        <v>0</v>
      </c>
      <c r="R11" s="21">
        <f>SUMIF('3. Pathway Enrollment'!$C$3:$C$100,"STEM",'3. Pathway Enrollment'!$M$3:$M$100)</f>
        <v>0</v>
      </c>
      <c r="S11" s="42">
        <f>SUMIF('3. Pathway Enrollment'!$C$3:$C$100,"Transportation, Distribution &amp; Logistics",'3. Pathway Enrollment'!$M$3:$M$100)</f>
        <v>0</v>
      </c>
      <c r="T11" s="39"/>
    </row>
    <row r="12" spans="1:20" s="26" customFormat="1" ht="15" x14ac:dyDescent="0.25">
      <c r="A12" s="178"/>
      <c r="B12" s="78" t="s">
        <v>30</v>
      </c>
      <c r="C12" s="21">
        <f>SUM('3. Pathway Enrollment'!N$3:N$100)</f>
        <v>0</v>
      </c>
      <c r="D12" s="26">
        <f>SUMIF('3. Pathway Enrollment'!$C$3:$C$100,"Agriculture, Food, and Natural Resources",'3. Pathway Enrollment'!$N$3:$N$100)</f>
        <v>0</v>
      </c>
      <c r="E12" s="26">
        <f>SUMIF('3. Pathway Enrollment'!$C$3:$C$100,"Architecture and Construction",'3. Pathway Enrollment'!$N$3:$N$100)</f>
        <v>0</v>
      </c>
      <c r="F12" s="26">
        <f>SUMIF('3. Pathway Enrollment'!$C$3:$C$100,"Arts, Audio/Video Technology &amp; Communications",'3. Pathway Enrollment'!$N$3:$N$100)</f>
        <v>0</v>
      </c>
      <c r="G12" s="26">
        <f>SUMIF('3. Pathway Enrollment'!$C$3:$C$100,"Business, Management &amp; Administration",'3. Pathway Enrollment'!$N$3:$N$100)</f>
        <v>0</v>
      </c>
      <c r="H12" s="26">
        <f>SUMIF('3. Pathway Enrollment'!$C$3:$C$100,"Education &amp; Training",'3. Pathway Enrollment'!$N$3:$N$100)</f>
        <v>0</v>
      </c>
      <c r="I12" s="26">
        <f>SUMIF('3. Pathway Enrollment'!$C$3:$C$100,"Finance",'3. Pathway Enrollment'!$N$3:$N$100)</f>
        <v>0</v>
      </c>
      <c r="J12" s="26">
        <f>SUMIF('3. Pathway Enrollment'!$C$3:$C$100,"Government &amp; Public Administration",'3. Pathway Enrollment'!$N$3:$N$100)</f>
        <v>0</v>
      </c>
      <c r="K12" s="26">
        <f>SUMIF('3. Pathway Enrollment'!$C$3:$C$100,"Health Science",'3. Pathway Enrollment'!$N$3:$N$100)</f>
        <v>0</v>
      </c>
      <c r="L12" s="26">
        <f>SUMIF('3. Pathway Enrollment'!$C$3:$C$100,"Hospitality &amp; Tourism",'3. Pathway Enrollment'!$N$3:$N$100)</f>
        <v>0</v>
      </c>
      <c r="M12" s="26">
        <f>SUMIF('3. Pathway Enrollment'!$C$3:$C$100,"Human Services",'3. Pathway Enrollment'!$N$3:$N$100)</f>
        <v>0</v>
      </c>
      <c r="N12" s="26">
        <f>SUMIF('3. Pathway Enrollment'!$C$3:$C$100,"Information Technology",'3. Pathway Enrollment'!$N$3:$N$100)</f>
        <v>0</v>
      </c>
      <c r="O12" s="26">
        <f>SUMIF('3. Pathway Enrollment'!$C$3:$C$100,"Law &amp; Public Safety",'3. Pathway Enrollment'!$N$3:$N$100)</f>
        <v>0</v>
      </c>
      <c r="P12" s="26">
        <f>SUMIF('3. Pathway Enrollment'!$C$3:$C$100,"Manuafacturing",'3. Pathway Enrollment'!$N$3:$N$100)</f>
        <v>0</v>
      </c>
      <c r="Q12" s="26">
        <f>SUMIF('3. Pathway Enrollment'!$C$3:$C$100,"Marketing, Sales, &amp; Service",'3. Pathway Enrollment'!$N$3:$N$100)</f>
        <v>0</v>
      </c>
      <c r="R12" s="26">
        <f>SUMIF('3. Pathway Enrollment'!$C$3:$C$100,"STEM",'3. Pathway Enrollment'!$N$3:$N$100)</f>
        <v>0</v>
      </c>
      <c r="S12" s="43">
        <f>SUMIF('3. Pathway Enrollment'!$C$3:$C$100,"Transportation, Distribution &amp; Logistics",'3. Pathway Enrollment'!$N$3:$N$100)</f>
        <v>0</v>
      </c>
      <c r="T12" s="40"/>
    </row>
    <row r="13" spans="1:20" s="26" customFormat="1" ht="15" x14ac:dyDescent="0.25">
      <c r="A13" s="178"/>
      <c r="B13" s="11" t="s">
        <v>80</v>
      </c>
      <c r="C13" s="21">
        <f>SUM('3. Pathway Enrollment'!O$3:O$100)</f>
        <v>0</v>
      </c>
      <c r="D13" s="26">
        <f>SUMIF('3. Pathway Enrollment'!$C$3:$C$100,"Agriculture, Food, and Natural Resources",'3. Pathway Enrollment'!$O$3:$O$100)</f>
        <v>0</v>
      </c>
      <c r="E13" s="26">
        <f>SUMIF('3. Pathway Enrollment'!$C$3:$C$100,"Architecture and Construction",'3. Pathway Enrollment'!$O$3:$O$100)</f>
        <v>0</v>
      </c>
      <c r="F13" s="26">
        <f>SUMIF('3. Pathway Enrollment'!$C$3:$C$100,"Arts, Audio/Video Technology &amp; Communications",'3. Pathway Enrollment'!$O$3:$O$100)</f>
        <v>0</v>
      </c>
      <c r="G13" s="26">
        <f>SUMIF('3. Pathway Enrollment'!$C$3:$C$100,"Business, Management &amp; Administration",'3. Pathway Enrollment'!$O$3:$O$100)</f>
        <v>0</v>
      </c>
      <c r="H13" s="26">
        <f>SUMIF('3. Pathway Enrollment'!$C$3:$C$100,"Education &amp; Training",'3. Pathway Enrollment'!$O$3:$O$100)</f>
        <v>0</v>
      </c>
      <c r="I13" s="26">
        <f>SUMIF('3. Pathway Enrollment'!$C$3:$C$100,"Finance",'3. Pathway Enrollment'!$O$3:$O$100)</f>
        <v>0</v>
      </c>
      <c r="J13" s="26">
        <f>SUMIF('3. Pathway Enrollment'!$C$3:$C$100,"Government &amp; Public Administration",'3. Pathway Enrollment'!$O$3:$O$100)</f>
        <v>0</v>
      </c>
      <c r="K13" s="26">
        <f>SUMIF('3. Pathway Enrollment'!$C$3:$C$100,"Health Science",'3. Pathway Enrollment'!$O$3:$O$100)</f>
        <v>0</v>
      </c>
      <c r="L13" s="26">
        <f>SUMIF('3. Pathway Enrollment'!$C$3:$C$100,"Hospitality &amp; Tourism",'3. Pathway Enrollment'!$O$3:$O$100)</f>
        <v>0</v>
      </c>
      <c r="M13" s="26">
        <f>SUMIF('3. Pathway Enrollment'!$C$3:$C$100,"Human Services",'3. Pathway Enrollment'!$O$3:$O$100)</f>
        <v>0</v>
      </c>
      <c r="N13" s="26">
        <f>SUMIF('3. Pathway Enrollment'!$C$3:$C$100,"Information Technology",'3. Pathway Enrollment'!$O$3:$O$100)</f>
        <v>0</v>
      </c>
      <c r="O13" s="26">
        <f>SUMIF('3. Pathway Enrollment'!$C$3:$C$100,"Law &amp; Public Safety",'3. Pathway Enrollment'!$O$3:$O$100)</f>
        <v>0</v>
      </c>
      <c r="P13" s="26">
        <f>SUMIF('3. Pathway Enrollment'!$C$3:$C$100,"Manuafacturing",'3. Pathway Enrollment'!$O$3:$O$100)</f>
        <v>0</v>
      </c>
      <c r="Q13" s="26">
        <f>SUMIF('3. Pathway Enrollment'!$C$3:$C$100,"Marketing, Sales, &amp; Service",'3. Pathway Enrollment'!$O$3:$O$100)</f>
        <v>0</v>
      </c>
      <c r="R13" s="26">
        <f>SUMIF('3. Pathway Enrollment'!$C$3:$C$100,"STEM",'3. Pathway Enrollment'!$O$3:$O$100)</f>
        <v>0</v>
      </c>
      <c r="S13" s="43">
        <f>SUMIF('3. Pathway Enrollment'!$C$3:$C$100,"Transportation, Distribution &amp; Logistics",'3. Pathway Enrollment'!$O$3:$O$100)</f>
        <v>0</v>
      </c>
      <c r="T13" s="40"/>
    </row>
    <row r="14" spans="1:20" s="26" customFormat="1" ht="15.75" thickBot="1" x14ac:dyDescent="0.3">
      <c r="A14" s="179"/>
      <c r="B14" s="11" t="s">
        <v>76</v>
      </c>
      <c r="C14" s="23">
        <f>SUM('3. Pathway Enrollment'!P$3:P$100)</f>
        <v>0</v>
      </c>
      <c r="D14" s="23">
        <f>SUMIF('3. Pathway Enrollment'!$C$3:$C$100,"Agriculture, Food, and Natural Resources",'3. Pathway Enrollment'!$P$3:$P$100)</f>
        <v>0</v>
      </c>
      <c r="E14" s="23">
        <f>SUMIF('3. Pathway Enrollment'!$C$3:$C$100,"Architecture and Construction",'3. Pathway Enrollment'!$P$3:$P$100)</f>
        <v>0</v>
      </c>
      <c r="F14" s="23">
        <f>SUMIF('3. Pathway Enrollment'!$C$3:$C$100,"Arts, Audio/Video Technology &amp; Communications",'3. Pathway Enrollment'!$P$3:$P$100)</f>
        <v>0</v>
      </c>
      <c r="G14" s="23">
        <f>SUMIF('3. Pathway Enrollment'!$C$3:$C$100,"Business, Management &amp; Administration",'3. Pathway Enrollment'!$P$3:$P$100)</f>
        <v>0</v>
      </c>
      <c r="H14" s="23">
        <f>SUMIF('3. Pathway Enrollment'!$C$3:$C$100,"Education &amp; Training",'3. Pathway Enrollment'!$P$3:$P$100)</f>
        <v>0</v>
      </c>
      <c r="I14" s="23">
        <f>SUMIF('3. Pathway Enrollment'!$C$3:$C$100,"Finance",'3. Pathway Enrollment'!$P$3:$P$100)</f>
        <v>0</v>
      </c>
      <c r="J14" s="23">
        <f>SUMIF('3. Pathway Enrollment'!$C$3:$C$100,"Government &amp; Public Administration",'3. Pathway Enrollment'!$P$3:$P$100)</f>
        <v>0</v>
      </c>
      <c r="K14" s="23">
        <f>SUMIF('3. Pathway Enrollment'!$C$3:$C$100,"Health Science",'3. Pathway Enrollment'!$P$3:$P$100)</f>
        <v>0</v>
      </c>
      <c r="L14" s="23">
        <f>SUMIF('3. Pathway Enrollment'!$C$3:$C$100,"Hospitality &amp; Tourism",'3. Pathway Enrollment'!$P$3:$P$100)</f>
        <v>0</v>
      </c>
      <c r="M14" s="23">
        <f>SUMIF('3. Pathway Enrollment'!$C$3:$C$100,"Human Services",'3. Pathway Enrollment'!$P$3:$P$100)</f>
        <v>0</v>
      </c>
      <c r="N14" s="23">
        <f>SUMIF('3. Pathway Enrollment'!$C$3:$C$100,"Information Technology",'3. Pathway Enrollment'!$P$3:$P$100)</f>
        <v>0</v>
      </c>
      <c r="O14" s="23">
        <f>SUMIF('3. Pathway Enrollment'!$C$3:$C$100,"Law &amp; Public Safety",'3. Pathway Enrollment'!$P$3:$P$100)</f>
        <v>0</v>
      </c>
      <c r="P14" s="23">
        <f>SUMIF('3. Pathway Enrollment'!$C$3:$C$100,"Manuafacturing",'3. Pathway Enrollment'!$P$3:$P$100)</f>
        <v>0</v>
      </c>
      <c r="Q14" s="23">
        <f>SUMIF('3. Pathway Enrollment'!$C$3:$C$100,"Marketing, Sales, &amp; Service",'3. Pathway Enrollment'!$P$3:$P$100)</f>
        <v>0</v>
      </c>
      <c r="R14" s="23">
        <f>SUMIF('3. Pathway Enrollment'!$C$3:$C$100,"STEM",'3. Pathway Enrollment'!$P$3:$P$100)</f>
        <v>0</v>
      </c>
      <c r="S14" s="44">
        <f>SUMIF('3. Pathway Enrollment'!$C$3:$C$100,"Transportation, Distribution &amp; Logistics",'3. Pathway Enrollment'!$P$3:$P$100)</f>
        <v>0</v>
      </c>
      <c r="T14" s="40"/>
    </row>
    <row r="15" spans="1:20" s="24" customFormat="1" ht="15" x14ac:dyDescent="0.25">
      <c r="A15" s="180" t="s">
        <v>89</v>
      </c>
      <c r="B15" s="11" t="s">
        <v>1</v>
      </c>
      <c r="C15" s="22">
        <f>SUM('4. Pathway Persistence'!D$3:D$100)</f>
        <v>0</v>
      </c>
      <c r="D15" s="37">
        <f>SUMIF('4. Pathway Persistence'!$C$3:$C$100,"Agriculture, Food, and Natural Resources",'4. Pathway Persistence'!$D$3:D$100)</f>
        <v>0</v>
      </c>
      <c r="E15" s="37">
        <f>SUMIF('4. Pathway Persistence'!$C$3:$C$100,"Architecture and Construction",'4. Pathway Persistence'!$D$3:E$100)</f>
        <v>0</v>
      </c>
      <c r="F15" s="37">
        <f>SUMIF('4. Pathway Persistence'!$C$3:$C$100,"Arts, Audio/Video Technology &amp; Communications",'4. Pathway Persistence'!$D$3:F$100)</f>
        <v>0</v>
      </c>
      <c r="G15" s="37">
        <f>SUMIF('4. Pathway Persistence'!$C$3:$C$100,"Business, Management &amp; Administration",'4. Pathway Persistence'!$D$3:G$100)</f>
        <v>0</v>
      </c>
      <c r="H15" s="37">
        <f>SUMIF('4. Pathway Persistence'!$C$3:$C$100,"Education &amp; Training",'4. Pathway Persistence'!$D$3:D$100)</f>
        <v>0</v>
      </c>
      <c r="I15" s="37">
        <f>SUMIF('4. Pathway Persistence'!$C$3:$C$100,"Finance",'4. Pathway Persistence'!$D$3:D$100)</f>
        <v>0</v>
      </c>
      <c r="J15" s="37">
        <f>SUMIF('4. Pathway Persistence'!$C$3:$C$100,"Government &amp; Public Administration",'4. Pathway Persistence'!$D$3:D$100)</f>
        <v>0</v>
      </c>
      <c r="K15" s="37">
        <f>SUMIF('4. Pathway Persistence'!$C$3:$C$100,"Health Science",'4. Pathway Persistence'!$D$3:D$100)</f>
        <v>0</v>
      </c>
      <c r="L15" s="37">
        <f>SUMIF('4. Pathway Persistence'!$C$3:$C$100,"Hospitality &amp; Tourism",'4. Pathway Persistence'!$D$3:D$100)</f>
        <v>0</v>
      </c>
      <c r="M15" s="37">
        <f>SUMIF('4. Pathway Persistence'!$C$3:$C$100,"Human Services",'4. Pathway Persistence'!$D$3:D$100)</f>
        <v>0</v>
      </c>
      <c r="N15" s="37">
        <f>SUMIF('4. Pathway Persistence'!$C$3:$C$100,"Information Technology",'4. Pathway Persistence'!$D$3:D$100)</f>
        <v>0</v>
      </c>
      <c r="O15" s="37">
        <f>SUMIF('4. Pathway Persistence'!$C$3:$C$100,"Law &amp; Public Safety",'4. Pathway Persistence'!$D$3:D$100)</f>
        <v>0</v>
      </c>
      <c r="P15" s="37">
        <f>SUMIF('4. Pathway Persistence'!$C$3:$C$100,"Manufacturing",'4. Pathway Persistence'!$D$3:D$100)</f>
        <v>0</v>
      </c>
      <c r="Q15" s="37">
        <f>SUMIF('4. Pathway Persistence'!$C$3:$C$100,"Marketing, Sales, &amp; Service",'4. Pathway Persistence'!$D$3:D$100)</f>
        <v>0</v>
      </c>
      <c r="R15" s="37">
        <f>SUMIF('4. Pathway Persistence'!$C$3:$C$100,"STEM",'4. Pathway Persistence'!$D$3:D$100)</f>
        <v>0</v>
      </c>
      <c r="S15" s="37">
        <f>SUMIF('4. Pathway Persistence'!$C$3:$C$100,"Transportation, Distribution &amp; Logistics",'4. Pathway Persistence'!$D$3:D$100)</f>
        <v>0</v>
      </c>
    </row>
    <row r="16" spans="1:20" s="8" customFormat="1" ht="15" x14ac:dyDescent="0.25">
      <c r="A16" s="181"/>
      <c r="B16" s="11" t="s">
        <v>2</v>
      </c>
      <c r="C16" s="21">
        <f>SUM('4. Pathway Persistence'!E$3:E$100)</f>
        <v>0</v>
      </c>
      <c r="D16" s="8">
        <f>SUMIF('4. Pathway Persistence'!$C$3:$C$100,"Agriculture, Food, and Natural Resources",'4. Pathway Persistence'!$E$3:$E$100)</f>
        <v>0</v>
      </c>
      <c r="E16" s="8">
        <f>SUMIF('4. Pathway Persistence'!$C$3:$C$100,"Architecture and Construction",'4. Pathway Persistence'!$E$3:$E$100)</f>
        <v>0</v>
      </c>
      <c r="F16" s="8">
        <f>SUMIF('4. Pathway Persistence'!$C$3:$C$100,"Arts, Audio/Video Technology &amp; Communications",'4. Pathway Persistence'!$E$3:$E$100)</f>
        <v>0</v>
      </c>
      <c r="G16" s="8">
        <f>SUMIF('4. Pathway Persistence'!$C$3:$C$100,"Business, Management &amp; Administration",'4. Pathway Persistence'!$E$3:$E$100)</f>
        <v>0</v>
      </c>
      <c r="H16" s="8">
        <f>SUMIF('4. Pathway Persistence'!$C$3:$C$100,"Education &amp; Training",'4. Pathway Persistence'!$E$3:$E$100)</f>
        <v>0</v>
      </c>
      <c r="I16" s="8">
        <f>SUMIF('4. Pathway Persistence'!$C$3:$C$100,"Finance",'4. Pathway Persistence'!$E$3:$E$100)</f>
        <v>0</v>
      </c>
      <c r="J16" s="8">
        <f>SUMIF('4. Pathway Persistence'!$C$3:$C$100,"Government &amp; Public Administration",'4. Pathway Persistence'!$E$3:$E$100)</f>
        <v>0</v>
      </c>
      <c r="K16" s="8">
        <f>SUMIF('4. Pathway Persistence'!$C$3:$C$100,"Health Science",'4. Pathway Persistence'!$E$3:$E$100)</f>
        <v>0</v>
      </c>
      <c r="L16" s="8">
        <f>SUMIF('4. Pathway Persistence'!$C$3:$C$100,"Hospitality &amp; Tourism",'4. Pathway Persistence'!$E$3:$E$100)</f>
        <v>0</v>
      </c>
      <c r="M16" s="8">
        <f>SUMIF('4. Pathway Persistence'!$C$3:$C$100,"Human Services",'4. Pathway Persistence'!$E$3:$E$100)</f>
        <v>0</v>
      </c>
      <c r="N16" s="8">
        <f>SUMIF('4. Pathway Persistence'!$C$3:$C$100,"Information Technology",'4. Pathway Persistence'!$E$3:$E$100)</f>
        <v>0</v>
      </c>
      <c r="O16" s="8">
        <f>SUMIF('4. Pathway Persistence'!$C$3:$C$100,"Law &amp; Public Safety",'4. Pathway Persistence'!$E$3:$E$100)</f>
        <v>0</v>
      </c>
      <c r="P16" s="8">
        <f>SUMIF('4. Pathway Persistence'!$C$3:$C$100,"Manufacturing",'4. Pathway Persistence'!$E$3:$E$100)</f>
        <v>0</v>
      </c>
      <c r="Q16" s="8">
        <f>SUMIF('4. Pathway Persistence'!$C$3:$C$100,"Marketing, Sales, &amp; Service",'4. Pathway Persistence'!$E$3:$E$100)</f>
        <v>0</v>
      </c>
      <c r="R16" s="8">
        <f>SUMIF('4. Pathway Persistence'!$C$3:$C$100,"STEM",'4. Pathway Persistence'!$E$3:$E$100)</f>
        <v>0</v>
      </c>
      <c r="S16" s="8">
        <f>SUMIF('4. Pathway Persistence'!$C$3:$C$100,"Transportation, Distribution &amp; Logistics",'4. Pathway Persistence'!$E$3:$E$100)</f>
        <v>0</v>
      </c>
    </row>
    <row r="17" spans="1:19" s="8" customFormat="1" ht="15" x14ac:dyDescent="0.25">
      <c r="A17" s="181"/>
      <c r="B17" s="11" t="s">
        <v>3</v>
      </c>
      <c r="C17" s="21">
        <f>SUM('4. Pathway Persistence'!F$3:F$100)</f>
        <v>0</v>
      </c>
      <c r="D17" s="8">
        <f>SUMIF('4. Pathway Persistence'!$C$3:$C$100,"Agriculture, Food, and Natural Resources",'4. Pathway Persistence'!$F$3:F$100)</f>
        <v>0</v>
      </c>
      <c r="E17" s="8">
        <f>SUMIF('4. Pathway Persistence'!$C$3:$C$100,"Architecture and Construction",'4. Pathway Persistence'!$F$3:G$100)</f>
        <v>0</v>
      </c>
      <c r="F17" s="8">
        <f>SUMIF('4. Pathway Persistence'!$C$3:$C$100,"Arts, Audio/Video Technology &amp; Communications",'4. Pathway Persistence'!$F$3:H$100)</f>
        <v>0</v>
      </c>
      <c r="G17" s="8">
        <f>SUMIF('4. Pathway Persistence'!$C$3:$C$100,"Business, Management &amp; Administration",'4. Pathway Persistence'!$F$3:I$100)</f>
        <v>0</v>
      </c>
      <c r="H17" s="8">
        <f>SUMIF('4. Pathway Persistence'!$C$3:$C$100,"Education &amp; Training",'4. Pathway Persistence'!$F$3:F$100)</f>
        <v>0</v>
      </c>
      <c r="I17" s="8">
        <f>SUMIF('4. Pathway Persistence'!$C$3:$C$100,"Finance",'4. Pathway Persistence'!$F$3:F$100)</f>
        <v>0</v>
      </c>
      <c r="J17" s="8">
        <f>SUMIF('4. Pathway Persistence'!$C$3:$C$100,"Government &amp; Public Administration",'4. Pathway Persistence'!$F$3:F$100)</f>
        <v>0</v>
      </c>
      <c r="K17" s="8">
        <f>SUMIF('4. Pathway Persistence'!$C$3:$C$100,"Health Science",'4. Pathway Persistence'!$F$3:F$100)</f>
        <v>0</v>
      </c>
      <c r="L17" s="8">
        <f>SUMIF('4. Pathway Persistence'!$C$3:$C$100,"Hospitality &amp; Tourism",'4. Pathway Persistence'!$F$3:F$100)</f>
        <v>0</v>
      </c>
      <c r="M17" s="8">
        <f>SUMIF('4. Pathway Persistence'!$C$3:$C$100,"Human Services",'4. Pathway Persistence'!$F$3:F$100)</f>
        <v>0</v>
      </c>
      <c r="N17" s="8">
        <f>SUMIF('4. Pathway Persistence'!$C$3:$C$100,"Information Technology",'4. Pathway Persistence'!$F$3:F$100)</f>
        <v>0</v>
      </c>
      <c r="O17" s="8">
        <f>SUMIF('4. Pathway Persistence'!$C$3:$C$100,"Law &amp; Public Safety",'4. Pathway Persistence'!$F$3:F$100)</f>
        <v>0</v>
      </c>
      <c r="P17" s="8">
        <f>SUMIF('4. Pathway Persistence'!$C$3:$C$100,"Manufacturing",'4. Pathway Persistence'!$F$3:F$100)</f>
        <v>0</v>
      </c>
      <c r="Q17" s="8">
        <f>SUMIF('4. Pathway Persistence'!$C$3:$C$100,"Marketing, Sales, &amp; Service",'4. Pathway Persistence'!$F$3:F$100)</f>
        <v>0</v>
      </c>
      <c r="R17" s="8">
        <f>SUMIF('4. Pathway Persistence'!$C$3:$C$100,"STEM",'4. Pathway Persistence'!$F$3:F$100)</f>
        <v>0</v>
      </c>
      <c r="S17" s="8">
        <f>SUMIF('4. Pathway Persistence'!$C$3:$C$100,"Transportation, Distribution &amp; Logistics",'4. Pathway Persistence'!$F$3:F$100)</f>
        <v>0</v>
      </c>
    </row>
    <row r="18" spans="1:19" s="8" customFormat="1" ht="15" x14ac:dyDescent="0.25">
      <c r="A18" s="181"/>
      <c r="B18" s="11" t="s">
        <v>4</v>
      </c>
      <c r="C18" s="21">
        <f>SUM('4. Pathway Persistence'!G$3:G$100)</f>
        <v>0</v>
      </c>
      <c r="D18" s="8">
        <f>SUMIF('4. Pathway Persistence'!$C$3:$C$100,"Agriculture, Food, and Natural Resources",'4. Pathway Persistence'!$G$3:G$100)</f>
        <v>0</v>
      </c>
      <c r="E18" s="8">
        <f>SUMIF('4. Pathway Persistence'!$C$3:$C$100,"Architecture and Construction",'4. Pathway Persistence'!$G$3:H$100)</f>
        <v>0</v>
      </c>
      <c r="F18" s="8">
        <f>SUMIF('4. Pathway Persistence'!$C$3:$C$100,"Arts, Audio/Video Technology &amp; Communications",'4. Pathway Persistence'!$G$3:I$100)</f>
        <v>0</v>
      </c>
      <c r="G18" s="8">
        <f>SUMIF('4. Pathway Persistence'!$C$3:$C$100,"Business, Management &amp; Administration",'4. Pathway Persistence'!$G$3:J$100)</f>
        <v>0</v>
      </c>
      <c r="H18" s="8">
        <f>SUMIF('4. Pathway Persistence'!$C$3:$C$100,"Education &amp; Training",'4. Pathway Persistence'!$G$3:G$100)</f>
        <v>0</v>
      </c>
      <c r="I18" s="8">
        <f>SUMIF('4. Pathway Persistence'!$C$3:$C$100,"Finance",'4. Pathway Persistence'!$G$3:G$100)</f>
        <v>0</v>
      </c>
      <c r="J18" s="8">
        <f>SUMIF('4. Pathway Persistence'!$C$3:$C$100,"Government &amp; Public Administration",'4. Pathway Persistence'!$G$3:G$100)</f>
        <v>0</v>
      </c>
      <c r="K18" s="8">
        <f>SUMIF('4. Pathway Persistence'!$C$3:$C$100,"Health Science",'4. Pathway Persistence'!$G$3:G$100)</f>
        <v>0</v>
      </c>
      <c r="L18" s="8">
        <f>SUMIF('4. Pathway Persistence'!$C$3:$C$100,"Hospitality &amp; Tourism",'4. Pathway Persistence'!$G$3:G$100)</f>
        <v>0</v>
      </c>
      <c r="M18" s="8">
        <f>SUMIF('4. Pathway Persistence'!$C$3:$C$100,"Human Services",'4. Pathway Persistence'!$G$3:G$100)</f>
        <v>0</v>
      </c>
      <c r="N18" s="8">
        <f>SUMIF('4. Pathway Persistence'!$C$3:$C$100,"Information Technology",'4. Pathway Persistence'!$G$3:G$100)</f>
        <v>0</v>
      </c>
      <c r="O18" s="8">
        <f>SUMIF('4. Pathway Persistence'!$C$3:$C$100,"Law &amp; Public Safety",'4. Pathway Persistence'!$G$3:G$100)</f>
        <v>0</v>
      </c>
      <c r="P18" s="8">
        <f>SUMIF('4. Pathway Persistence'!$C$3:$C$100,"Manufacturing",'4. Pathway Persistence'!$G$3:G$100)</f>
        <v>0</v>
      </c>
      <c r="Q18" s="8">
        <f>SUMIF('4. Pathway Persistence'!$C$3:$C$100,"Marketing, Sales, &amp; Service",'4. Pathway Persistence'!$G$3:G$100)</f>
        <v>0</v>
      </c>
      <c r="R18" s="8">
        <f>SUMIF('4. Pathway Persistence'!$C$3:$C$100,"STEM",'4. Pathway Persistence'!$G$3:G$100)</f>
        <v>0</v>
      </c>
      <c r="S18" s="8">
        <f>SUMIF('4. Pathway Persistence'!$C$3:$C$100,"Transportation, Distribution &amp; Logistics",'4. Pathway Persistence'!$G$3:G$100)</f>
        <v>0</v>
      </c>
    </row>
    <row r="19" spans="1:19" s="8" customFormat="1" ht="15" x14ac:dyDescent="0.25">
      <c r="A19" s="181"/>
      <c r="B19" s="11" t="s">
        <v>78</v>
      </c>
      <c r="C19" s="21">
        <f>SUM('4. Pathway Persistence'!H$3:H$100)</f>
        <v>0</v>
      </c>
      <c r="D19" s="8">
        <f>SUMIF('4. Pathway Persistence'!$C$3:$C$100,"Agriculture, Food, and Natural Resources",'4. Pathway Persistence'!$H$3:H$100)</f>
        <v>0</v>
      </c>
      <c r="E19" s="8">
        <f>SUMIF('4. Pathway Persistence'!$C$3:$C$100,"Architecture and Construction",'4. Pathway Persistence'!$H$3:I$100)</f>
        <v>0</v>
      </c>
      <c r="F19" s="8">
        <f>SUMIF('4. Pathway Persistence'!$C$3:$C$100,"Arts, Audio/Video Technology &amp; Communications",'4. Pathway Persistence'!$H$3:J$100)</f>
        <v>0</v>
      </c>
      <c r="G19" s="8">
        <f>SUMIF('4. Pathway Persistence'!$C$3:$C$100,"Business, Management &amp; Administration",'4. Pathway Persistence'!$H$3:K$100)</f>
        <v>0</v>
      </c>
      <c r="H19" s="8">
        <f>SUMIF('4. Pathway Persistence'!$C$3:$C$100,"Education &amp; Training",'4. Pathway Persistence'!$H$3:H$100)</f>
        <v>0</v>
      </c>
      <c r="I19" s="8">
        <f>SUMIF('4. Pathway Persistence'!$C$3:$C$100,"Finance",'4. Pathway Persistence'!$H$3:H$100)</f>
        <v>0</v>
      </c>
      <c r="J19" s="8">
        <f>SUMIF('4. Pathway Persistence'!$C$3:$C$100,"Government &amp; Public Administration",'4. Pathway Persistence'!$H$3:H$100)</f>
        <v>0</v>
      </c>
      <c r="K19" s="8">
        <f>SUMIF('4. Pathway Persistence'!$C$3:$C$100,"Health Science",'4. Pathway Persistence'!$H$3:H$100)</f>
        <v>0</v>
      </c>
      <c r="L19" s="8">
        <f>SUMIF('4. Pathway Persistence'!$C$3:$C$100,"Hospitality &amp; Tourism",'4. Pathway Persistence'!$H$3:H$100)</f>
        <v>0</v>
      </c>
      <c r="M19" s="8">
        <f>SUMIF('4. Pathway Persistence'!$C$3:$C$100,"Human Services",'4. Pathway Persistence'!$H$3:H$100)</f>
        <v>0</v>
      </c>
      <c r="N19" s="8">
        <f>SUMIF('4. Pathway Persistence'!$C$3:$C$100,"Information Technology",'4. Pathway Persistence'!$H$3:H$100)</f>
        <v>0</v>
      </c>
      <c r="O19" s="8">
        <f>SUMIF('4. Pathway Persistence'!$C$3:$C$100,"Law &amp; Public Safety",'4. Pathway Persistence'!$H$3:H$100)</f>
        <v>0</v>
      </c>
      <c r="P19" s="8">
        <f>SUMIF('4. Pathway Persistence'!$C$3:$C$100,"Manufacturing",'4. Pathway Persistence'!$H$3:H$100)</f>
        <v>0</v>
      </c>
      <c r="Q19" s="8">
        <f>SUMIF('4. Pathway Persistence'!$C$3:$C$100,"Marketing, Sales, &amp; Service",'4. Pathway Persistence'!$H$3:H$100)</f>
        <v>0</v>
      </c>
      <c r="R19" s="8">
        <f>SUMIF('4. Pathway Persistence'!$C$3:$C$100,"STEM",'4. Pathway Persistence'!$H$3:H$100)</f>
        <v>0</v>
      </c>
      <c r="S19" s="8">
        <f>SUMIF('4. Pathway Persistence'!$C$3:$C$100,"Transportation, Distribution &amp; Logistics",'4. Pathway Persistence'!$H$3:H$100)</f>
        <v>0</v>
      </c>
    </row>
    <row r="20" spans="1:19" s="8" customFormat="1" ht="15" x14ac:dyDescent="0.25">
      <c r="A20" s="181"/>
      <c r="B20" s="11" t="s">
        <v>5</v>
      </c>
      <c r="C20" s="21">
        <f>SUM('4. Pathway Persistence'!I$3:I$100)</f>
        <v>0</v>
      </c>
      <c r="D20" s="8">
        <f>SUMIF('4. Pathway Persistence'!$C$3:$C$100,"Agriculture, Food, and Natural Resources",'4. Pathway Persistence'!$I$3:I$100)</f>
        <v>0</v>
      </c>
      <c r="E20" s="8">
        <f>SUMIF('4. Pathway Persistence'!$C$3:$C$100,"Architecture and Construction",'4. Pathway Persistence'!$I$3:J$100)</f>
        <v>0</v>
      </c>
      <c r="F20" s="8">
        <f>SUMIF('4. Pathway Persistence'!$C$3:$C$100,"Arts, Audio/Video Technology &amp; Communications",'4. Pathway Persistence'!$I$3:K$100)</f>
        <v>0</v>
      </c>
      <c r="G20" s="8">
        <f>SUMIF('4. Pathway Persistence'!$C$3:$C$100,"Business, Management &amp; Administration",'4. Pathway Persistence'!$I$3:L$100)</f>
        <v>0</v>
      </c>
      <c r="H20" s="8">
        <f>SUMIF('4. Pathway Persistence'!$C$3:$C$100,"Education &amp; Training",'4. Pathway Persistence'!$I$3:I$100)</f>
        <v>0</v>
      </c>
      <c r="I20" s="8">
        <f>SUMIF('4. Pathway Persistence'!$C$3:$C$100,"Finance",'4. Pathway Persistence'!$I$3:I$100)</f>
        <v>0</v>
      </c>
      <c r="J20" s="8">
        <f>SUMIF('4. Pathway Persistence'!$C$3:$C$100,"Government &amp; Public Administration",'4. Pathway Persistence'!$I$3:I$100)</f>
        <v>0</v>
      </c>
      <c r="K20" s="8">
        <f>SUMIF('4. Pathway Persistence'!$C$3:$C$100,"Health Science",'4. Pathway Persistence'!$I$3:I$100)</f>
        <v>0</v>
      </c>
      <c r="L20" s="8">
        <f>SUMIF('4. Pathway Persistence'!$C$3:$C$100,"Hospitality &amp; Tourism",'4. Pathway Persistence'!$I$3:I$100)</f>
        <v>0</v>
      </c>
      <c r="M20" s="8">
        <f>SUMIF('4. Pathway Persistence'!$C$3:$C$100,"Human Services",'4. Pathway Persistence'!$I$3:I$100)</f>
        <v>0</v>
      </c>
      <c r="N20" s="8">
        <f>SUMIF('4. Pathway Persistence'!$C$3:$C$100,"Information Technology",'4. Pathway Persistence'!$I$3:I$100)</f>
        <v>0</v>
      </c>
      <c r="O20" s="8">
        <f>SUMIF('4. Pathway Persistence'!$C$3:$C$100,"Law &amp; Public Safety",'4. Pathway Persistence'!$I$3:I$100)</f>
        <v>0</v>
      </c>
      <c r="P20" s="8">
        <f>SUMIF('4. Pathway Persistence'!$C$3:$C$100,"Manufacturing",'4. Pathway Persistence'!$I$3:I$100)</f>
        <v>0</v>
      </c>
      <c r="Q20" s="8">
        <f>SUMIF('4. Pathway Persistence'!$C$3:$C$100,"Marketing, Sales, &amp; Service",'4. Pathway Persistence'!$I$3:I$100)</f>
        <v>0</v>
      </c>
      <c r="R20" s="8">
        <f>SUMIF('4. Pathway Persistence'!$C$3:$C$100,"STEM",'4. Pathway Persistence'!$I$3:I$100)</f>
        <v>0</v>
      </c>
      <c r="S20" s="8">
        <f>SUMIF('4. Pathway Persistence'!$C$3:$C$100,"Transportation, Distribution &amp; Logistics",'4. Pathway Persistence'!$I$3:I$100)</f>
        <v>0</v>
      </c>
    </row>
    <row r="21" spans="1:19" s="8" customFormat="1" ht="15" x14ac:dyDescent="0.25">
      <c r="A21" s="181"/>
      <c r="B21" s="11" t="s">
        <v>32</v>
      </c>
      <c r="C21" s="21">
        <f>SUM('4. Pathway Persistence'!J$3:J$100)</f>
        <v>0</v>
      </c>
      <c r="D21" s="8">
        <f>SUMIF('4. Pathway Persistence'!$C$3:$C$100,"Agriculture, Food, and Natural Resources",'4. Pathway Persistence'!$J$3:J$100)</f>
        <v>0</v>
      </c>
      <c r="E21" s="8">
        <f>SUMIF('4. Pathway Persistence'!$C$3:$C$100,"Architecture and Construction",'4. Pathway Persistence'!$J$3:K$100)</f>
        <v>0</v>
      </c>
      <c r="F21" s="8">
        <f>SUMIF('4. Pathway Persistence'!$C$3:$C$100,"Arts, Audio/Video Technology &amp; Communications",'4. Pathway Persistence'!$J$3:L$100)</f>
        <v>0</v>
      </c>
      <c r="G21" s="8">
        <f>SUMIF('4. Pathway Persistence'!$C$3:$C$100,"Business, Management &amp; Administration",'4. Pathway Persistence'!$J$3:M$100)</f>
        <v>0</v>
      </c>
      <c r="H21" s="8">
        <f>SUMIF('4. Pathway Persistence'!$C$3:$C$100,"Education &amp; Training",'4. Pathway Persistence'!$J$3:J$100)</f>
        <v>0</v>
      </c>
      <c r="I21" s="8">
        <f>SUMIF('4. Pathway Persistence'!$C$3:$C$100,"Finance",'4. Pathway Persistence'!$J$3:J$100)</f>
        <v>0</v>
      </c>
      <c r="J21" s="8">
        <f>SUMIF('4. Pathway Persistence'!$C$3:$C$100,"Government &amp; Public Administration",'4. Pathway Persistence'!$J$3:J$100)</f>
        <v>0</v>
      </c>
      <c r="K21" s="8">
        <f>SUMIF('4. Pathway Persistence'!$C$3:$C$100,"Health Science",'4. Pathway Persistence'!$J$3:J$100)</f>
        <v>0</v>
      </c>
      <c r="L21" s="8">
        <f>SUMIF('4. Pathway Persistence'!$C$3:$C$100,"Hospitality &amp; Tourism",'4. Pathway Persistence'!$J$3:J$100)</f>
        <v>0</v>
      </c>
      <c r="M21" s="8">
        <f>SUMIF('4. Pathway Persistence'!$C$3:$C$100,"Human Services",'4. Pathway Persistence'!$J$3:J$100)</f>
        <v>0</v>
      </c>
      <c r="N21" s="8">
        <f>SUMIF('4. Pathway Persistence'!$C$3:$C$100,"Information Technology",'4. Pathway Persistence'!$J$3:J$100)</f>
        <v>0</v>
      </c>
      <c r="O21" s="8">
        <f>SUMIF('4. Pathway Persistence'!$C$3:$C$100,"Law &amp; Public Safety",'4. Pathway Persistence'!$J$3:J$100)</f>
        <v>0</v>
      </c>
      <c r="P21" s="8">
        <f>SUMIF('4. Pathway Persistence'!$C$3:$C$100,"Manufacturing",'4. Pathway Persistence'!$J$3:J$100)</f>
        <v>0</v>
      </c>
      <c r="Q21" s="8">
        <f>SUMIF('4. Pathway Persistence'!$C$3:$C$100,"Marketing, Sales, &amp; Service",'4. Pathway Persistence'!$J$3:J$100)</f>
        <v>0</v>
      </c>
      <c r="R21" s="8">
        <f>SUMIF('4. Pathway Persistence'!$C$3:$C$100,"STEM",'4. Pathway Persistence'!$J$3:J$100)</f>
        <v>0</v>
      </c>
      <c r="S21" s="8">
        <f>SUMIF('4. Pathway Persistence'!$C$3:$C$100,"Transportation, Distribution &amp; Logistics",'4. Pathway Persistence'!$J$3:J$100)</f>
        <v>0</v>
      </c>
    </row>
    <row r="22" spans="1:19" s="8" customFormat="1" ht="15" x14ac:dyDescent="0.25">
      <c r="A22" s="181"/>
      <c r="B22" s="11" t="s">
        <v>77</v>
      </c>
      <c r="C22" s="21">
        <f>SUM('4. Pathway Persistence'!K$3:K$100)</f>
        <v>0</v>
      </c>
      <c r="D22" s="8">
        <f>SUMIF('4. Pathway Persistence'!$C$3:$C$100,"Agriculture, Food, and Natural Resources",'4. Pathway Persistence'!$K$3:$K$100)</f>
        <v>0</v>
      </c>
      <c r="E22" s="8">
        <f>SUMIF('4. Pathway Persistence'!$C$3:$C$100,"Architecture and Construction",'4. Pathway Persistence'!$K$3:$K$100)</f>
        <v>0</v>
      </c>
      <c r="F22" s="8">
        <f>SUMIF('4. Pathway Persistence'!$C$3:$C$100,"Arts, Audio/Video Technology &amp; Communications",'4. Pathway Persistence'!$K$3:$K$100)</f>
        <v>0</v>
      </c>
      <c r="G22" s="8">
        <f>SUMIF('4. Pathway Persistence'!$C$3:$C$100,"Business, Management &amp; Administration",'4. Pathway Persistence'!$K$3:$K$100)</f>
        <v>0</v>
      </c>
      <c r="H22" s="8">
        <f>SUMIF('4. Pathway Persistence'!$C$3:$C$100,"Education &amp; Training",'4. Pathway Persistence'!$K$3:$K$100)</f>
        <v>0</v>
      </c>
      <c r="I22" s="8">
        <f>SUMIF('4. Pathway Persistence'!$C$3:$C$100,"Finance",'4. Pathway Persistence'!$K$3:$K$100)</f>
        <v>0</v>
      </c>
      <c r="J22" s="8">
        <f>SUMIF('4. Pathway Persistence'!$C$3:$C$100,"Government &amp; Public Administration",'4. Pathway Persistence'!$K$3:$K$100)</f>
        <v>0</v>
      </c>
      <c r="K22" s="8">
        <f>SUMIF('4. Pathway Persistence'!$C$3:$C$100,"Health Science",'4. Pathway Persistence'!$K$3:$K$100)</f>
        <v>0</v>
      </c>
      <c r="L22" s="8">
        <f>SUMIF('4. Pathway Persistence'!$C$3:$C$100,"Hospitality &amp; Tourism",'4. Pathway Persistence'!$K$3:$K$100)</f>
        <v>0</v>
      </c>
      <c r="M22" s="8">
        <f>SUMIF('4. Pathway Persistence'!$C$3:$C$100,"Human Services",'4. Pathway Persistence'!$K$3:$K$100)</f>
        <v>0</v>
      </c>
      <c r="N22" s="8">
        <f>SUMIF('4. Pathway Persistence'!$C$3:$C$100,"Information Technology",'4. Pathway Persistence'!$K$3:$K$100)</f>
        <v>0</v>
      </c>
      <c r="O22" s="8">
        <f>SUMIF('4. Pathway Persistence'!$C$3:$C$100,"Law &amp; Public Safety",'4. Pathway Persistence'!$K$3:$K$100)</f>
        <v>0</v>
      </c>
      <c r="P22" s="8">
        <f>SUMIF('4. Pathway Persistence'!$C$3:$C$100,"Manufacturing",'4. Pathway Persistence'!$K$3:$K$100)</f>
        <v>0</v>
      </c>
      <c r="Q22" s="8">
        <f>SUMIF('4. Pathway Persistence'!$C$3:$C$100,"Marketing, Sales, &amp; Service",'4. Pathway Persistence'!$K$3:$K$100)</f>
        <v>0</v>
      </c>
      <c r="R22" s="8">
        <f>SUMIF('4. Pathway Persistence'!$C$3:$C$100,"STEM",'4. Pathway Persistence'!$K$3:$K$100)</f>
        <v>0</v>
      </c>
      <c r="S22" s="8">
        <f>SUMIF('4. Pathway Persistence'!$C$3:$C$100,"Transportation, Distribution &amp; Logistics",'4. Pathway Persistence'!$K$3:$K$100)</f>
        <v>0</v>
      </c>
    </row>
    <row r="23" spans="1:19" s="8" customFormat="1" ht="15" x14ac:dyDescent="0.25">
      <c r="A23" s="181"/>
      <c r="B23" s="11" t="s">
        <v>79</v>
      </c>
      <c r="C23" s="21">
        <f>SUM('4. Pathway Persistence'!L$3:L$100)</f>
        <v>0</v>
      </c>
      <c r="D23" s="8">
        <f>SUMIF('4. Pathway Persistence'!$C$3:$C$100,"Agriculture, Food, and Natural Resources",'4. Pathway Persistence'!$L$3:$L$100)</f>
        <v>0</v>
      </c>
      <c r="E23" s="8">
        <f>SUMIF('4. Pathway Persistence'!$C$3:$C$100,"Architecture and Construction",'4. Pathway Persistence'!$L$3:$L$100)</f>
        <v>0</v>
      </c>
      <c r="F23" s="8">
        <f>SUMIF('4. Pathway Persistence'!$C$3:$C$100,"Arts, Audio/Video Technology &amp; Communications",'4. Pathway Persistence'!$L$3:$L$100)</f>
        <v>0</v>
      </c>
      <c r="G23" s="8">
        <f>SUMIF('4. Pathway Persistence'!$C$3:$C$100,"Business, Management &amp; Administration",'4. Pathway Persistence'!$L$3:$L$100)</f>
        <v>0</v>
      </c>
      <c r="H23" s="8">
        <f>SUMIF('4. Pathway Persistence'!$C$3:$C$100,"Education &amp; Training",'4. Pathway Persistence'!$L$3:$L$100)</f>
        <v>0</v>
      </c>
      <c r="I23" s="8">
        <f>SUMIF('4. Pathway Persistence'!$C$3:$C$100,"Finance",'4. Pathway Persistence'!$L$3:$L$100)</f>
        <v>0</v>
      </c>
      <c r="J23" s="8">
        <f>SUMIF('4. Pathway Persistence'!$C$3:$C$100,"Government &amp; Public Administration",'4. Pathway Persistence'!$L$3:$L$100)</f>
        <v>0</v>
      </c>
      <c r="K23" s="8">
        <f>SUMIF('4. Pathway Persistence'!$C$3:$C$100,"Health Science",'4. Pathway Persistence'!$L$3:$L$100)</f>
        <v>0</v>
      </c>
      <c r="L23" s="8">
        <f>SUMIF('4. Pathway Persistence'!$C$3:$C$100,"Hospitality &amp; Tourism",'4. Pathway Persistence'!$L$3:$L$100)</f>
        <v>0</v>
      </c>
      <c r="M23" s="8">
        <f>SUMIF('4. Pathway Persistence'!$C$3:$C$100,"Human Services",'4. Pathway Persistence'!$L$3:$L$100)</f>
        <v>0</v>
      </c>
      <c r="N23" s="8">
        <f>SUMIF('4. Pathway Persistence'!$C$3:$C$100,"Information Technology",'4. Pathway Persistence'!$L$3:$L$100)</f>
        <v>0</v>
      </c>
      <c r="O23" s="8">
        <f>SUMIF('4. Pathway Persistence'!$C$3:$C$100,"Law &amp; Public Safety",'4. Pathway Persistence'!$L$3:$L$100)</f>
        <v>0</v>
      </c>
      <c r="P23" s="8">
        <f>SUMIF('4. Pathway Persistence'!$C$3:$C$100,"Manufacturing",'4. Pathway Persistence'!$L$3:$L$100)</f>
        <v>0</v>
      </c>
      <c r="Q23" s="8">
        <f>SUMIF('4. Pathway Persistence'!$C$3:$C$100,"Marketing, Sales, &amp; Service",'4. Pathway Persistence'!$L$3:$L$100)</f>
        <v>0</v>
      </c>
      <c r="R23" s="8">
        <f>SUMIF('4. Pathway Persistence'!$C$3:$C$100,"STEM",'4. Pathway Persistence'!$L$3:$L$100)</f>
        <v>0</v>
      </c>
      <c r="S23" s="8">
        <f>SUMIF('4. Pathway Persistence'!$C$3:$C$100,"Transportation, Distribution &amp; Logistics",'4. Pathway Persistence'!$L$3:$L$100)</f>
        <v>0</v>
      </c>
    </row>
    <row r="24" spans="1:19" s="8" customFormat="1" ht="15" x14ac:dyDescent="0.25">
      <c r="A24" s="181"/>
      <c r="B24" s="78" t="s">
        <v>29</v>
      </c>
      <c r="C24" s="21">
        <f>SUM('4. Pathway Persistence'!M$3:M$100)</f>
        <v>0</v>
      </c>
      <c r="D24" s="8">
        <f>SUMIF('4. Pathway Persistence'!$C$3:$C$100,"Agriculture, Food, and Natural Resources",'4. Pathway Persistence'!$M$3:$M$100)</f>
        <v>0</v>
      </c>
      <c r="E24" s="8">
        <f>SUMIF('4. Pathway Persistence'!$C$3:$C$100,"Architecture and Construction",'4. Pathway Persistence'!$M$3:$M$100)</f>
        <v>0</v>
      </c>
      <c r="F24" s="8">
        <f>SUMIF('4. Pathway Persistence'!$C$3:$C$100,"Arts, Audio/Video Technology &amp; Communications",'4. Pathway Persistence'!$M$3:$M$100)</f>
        <v>0</v>
      </c>
      <c r="G24" s="8">
        <f>SUMIF('4. Pathway Persistence'!$C$3:$C$100,"Business, Management &amp; Administration",'4. Pathway Persistence'!$M$3:$M$100)</f>
        <v>0</v>
      </c>
      <c r="H24" s="8">
        <f>SUMIF('4. Pathway Persistence'!$C$3:$C$100,"Education &amp; Training",'4. Pathway Persistence'!$M$3:$M$100)</f>
        <v>0</v>
      </c>
      <c r="I24" s="8">
        <f>SUMIF('4. Pathway Persistence'!$C$3:$C$100,"Finance",'4. Pathway Persistence'!$M$3:$M$100)</f>
        <v>0</v>
      </c>
      <c r="J24" s="8">
        <f>SUMIF('4. Pathway Persistence'!$C$3:$C$100,"Government &amp; Public Administration",'4. Pathway Persistence'!$M$3:$M$100)</f>
        <v>0</v>
      </c>
      <c r="K24" s="8">
        <f>SUMIF('4. Pathway Persistence'!$C$3:$C$100,"Health Science",'4. Pathway Persistence'!$M$3:$M$100)</f>
        <v>0</v>
      </c>
      <c r="L24" s="8">
        <f>SUMIF('4. Pathway Persistence'!$C$3:$C$100,"Hospitality &amp; Tourism",'4. Pathway Persistence'!$M$3:$M$100)</f>
        <v>0</v>
      </c>
      <c r="M24" s="8">
        <f>SUMIF('4. Pathway Persistence'!$C$3:$C$100,"Human Services",'4. Pathway Persistence'!$M$3:$M$100)</f>
        <v>0</v>
      </c>
      <c r="N24" s="8">
        <f>SUMIF('4. Pathway Persistence'!$C$3:$C$100,"Information Technology",'4. Pathway Persistence'!$M$3:$M$100)</f>
        <v>0</v>
      </c>
      <c r="O24" s="8">
        <f>SUMIF('4. Pathway Persistence'!$C$3:$C$100,"Law &amp; Public Safety",'4. Pathway Persistence'!$M$3:$M$100)</f>
        <v>0</v>
      </c>
      <c r="P24" s="8">
        <f>SUMIF('4. Pathway Persistence'!$C$3:$C$100,"Manufacturing",'4. Pathway Persistence'!$M$3:$M$100)</f>
        <v>0</v>
      </c>
      <c r="Q24" s="8">
        <f>SUMIF('4. Pathway Persistence'!$C$3:$C$100,"Marketing, Sales, &amp; Service",'4. Pathway Persistence'!$M$3:$M$100)</f>
        <v>0</v>
      </c>
      <c r="R24" s="8">
        <f>SUMIF('4. Pathway Persistence'!$C$3:$C$100,"STEM",'4. Pathway Persistence'!$M$3:$M$100)</f>
        <v>0</v>
      </c>
      <c r="S24" s="8">
        <f>SUMIF('4. Pathway Persistence'!$C$3:$C$100,"Transportation, Distribution &amp; Logistics",'4. Pathway Persistence'!$M$3:$M$100)</f>
        <v>0</v>
      </c>
    </row>
    <row r="25" spans="1:19" s="8" customFormat="1" ht="15" x14ac:dyDescent="0.25">
      <c r="A25" s="181"/>
      <c r="B25" s="78" t="s">
        <v>30</v>
      </c>
      <c r="C25" s="21">
        <f>SUM('4. Pathway Persistence'!N$3:N$100)</f>
        <v>0</v>
      </c>
      <c r="D25" s="8">
        <f>SUMIF('4. Pathway Persistence'!$C$3:$C$100,"Agriculture, Food, and Natural Resources",'4. Pathway Persistence'!$N$3:$N$100)</f>
        <v>0</v>
      </c>
      <c r="E25" s="8">
        <f>SUMIF('4. Pathway Persistence'!$C$3:$C$100,"Architecture and Construction",'4. Pathway Persistence'!$N$3:$N$100)</f>
        <v>0</v>
      </c>
      <c r="F25" s="8">
        <f>SUMIF('4. Pathway Persistence'!$C$3:$C$100,"Arts, Audio/Video Technology &amp; Communications",'4. Pathway Persistence'!$N$3:$N$100)</f>
        <v>0</v>
      </c>
      <c r="G25" s="8">
        <f>SUMIF('4. Pathway Persistence'!$C$3:$C$100,"Business, Management &amp; Administration",'4. Pathway Persistence'!$N$3:$N$100)</f>
        <v>0</v>
      </c>
      <c r="H25" s="8">
        <f>SUMIF('4. Pathway Persistence'!$C$3:$C$100,"Education &amp; Training",'4. Pathway Persistence'!$N$3:$N$100)</f>
        <v>0</v>
      </c>
      <c r="I25" s="8">
        <f>SUMIF('4. Pathway Persistence'!$C$3:$C$100,"Finance",'4. Pathway Persistence'!$N$3:$N$100)</f>
        <v>0</v>
      </c>
      <c r="J25" s="8">
        <f>SUMIF('4. Pathway Persistence'!$C$3:$C$100,"Government &amp; Public Administration",'4. Pathway Persistence'!$N$3:$N$100)</f>
        <v>0</v>
      </c>
      <c r="K25" s="8">
        <f>SUMIF('4. Pathway Persistence'!$C$3:$C$100,"Health Science",'4. Pathway Persistence'!$N$3:$N$100)</f>
        <v>0</v>
      </c>
      <c r="L25" s="8">
        <f>SUMIF('4. Pathway Persistence'!$C$3:$C$100,"Hospitality &amp; Tourism",'4. Pathway Persistence'!$N$3:$N$100)</f>
        <v>0</v>
      </c>
      <c r="M25" s="8">
        <f>SUMIF('4. Pathway Persistence'!$C$3:$C$100,"Human Services",'4. Pathway Persistence'!$N$3:$N$100)</f>
        <v>0</v>
      </c>
      <c r="N25" s="8">
        <f>SUMIF('4. Pathway Persistence'!$C$3:$C$100,"Information Technology",'4. Pathway Persistence'!$N$3:$N$100)</f>
        <v>0</v>
      </c>
      <c r="O25" s="8">
        <f>SUMIF('4. Pathway Persistence'!$C$3:$C$100,"Law &amp; Public Safety",'4. Pathway Persistence'!$N$3:$N$100)</f>
        <v>0</v>
      </c>
      <c r="P25" s="8">
        <f>SUMIF('4. Pathway Persistence'!$C$3:$C$100,"Manufacturing",'4. Pathway Persistence'!$N$3:$N$100)</f>
        <v>0</v>
      </c>
      <c r="Q25" s="8">
        <f>SUMIF('4. Pathway Persistence'!$C$3:$C$100,"Marketing, Sales, &amp; Service",'4. Pathway Persistence'!$N$3:$N$100)</f>
        <v>0</v>
      </c>
      <c r="R25" s="8">
        <f>SUMIF('4. Pathway Persistence'!$C$3:$C$100,"STEM",'4. Pathway Persistence'!$N$3:$N$100)</f>
        <v>0</v>
      </c>
      <c r="S25" s="8">
        <f>SUMIF('4. Pathway Persistence'!$C$3:$C$100,"Transportation, Distribution &amp; Logistics",'4. Pathway Persistence'!$N$3:$N$100)</f>
        <v>0</v>
      </c>
    </row>
    <row r="26" spans="1:19" s="8" customFormat="1" ht="15" x14ac:dyDescent="0.25">
      <c r="A26" s="181"/>
      <c r="B26" s="11" t="s">
        <v>80</v>
      </c>
      <c r="C26" s="21">
        <f>SUM('4. Pathway Persistence'!O$3:O$100)</f>
        <v>0</v>
      </c>
      <c r="D26" s="8">
        <f>SUMIF('4. Pathway Persistence'!$C$3:$C$100,"Agriculture, Food, and Natural Resources",'4. Pathway Persistence'!$O$3:$O$100)</f>
        <v>0</v>
      </c>
      <c r="E26" s="8">
        <f>SUMIF('4. Pathway Persistence'!$C$3:$C$100,"Architecture and Construction",'4. Pathway Persistence'!$O$3:$O$100)</f>
        <v>0</v>
      </c>
      <c r="F26" s="8">
        <f>SUMIF('4. Pathway Persistence'!$C$3:$C$100,"Arts, Audio/Video Technology &amp; Communications",'4. Pathway Persistence'!$O$3:$O$100)</f>
        <v>0</v>
      </c>
      <c r="G26" s="8">
        <f>SUMIF('4. Pathway Persistence'!$C$3:$C$100,"Business, Management &amp; Administration",'4. Pathway Persistence'!$O$3:$O$100)</f>
        <v>0</v>
      </c>
      <c r="H26" s="8">
        <f>SUMIF('4. Pathway Persistence'!$C$3:$C$100,"Education &amp; Training",'4. Pathway Persistence'!$O$3:$O$100)</f>
        <v>0</v>
      </c>
      <c r="I26" s="8">
        <f>SUMIF('4. Pathway Persistence'!$C$3:$C$100,"Finance",'4. Pathway Persistence'!$O$3:$O$100)</f>
        <v>0</v>
      </c>
      <c r="J26" s="8">
        <f>SUMIF('4. Pathway Persistence'!$C$3:$C$100,"Government &amp; Public Administration",'4. Pathway Persistence'!$O$3:$O$100)</f>
        <v>0</v>
      </c>
      <c r="K26" s="8">
        <f>SUMIF('4. Pathway Persistence'!$C$3:$C$100,"Health Science",'4. Pathway Persistence'!$O$3:$O$100)</f>
        <v>0</v>
      </c>
      <c r="L26" s="8">
        <f>SUMIF('4. Pathway Persistence'!$C$3:$C$100,"Hospitality &amp; Tourism",'4. Pathway Persistence'!$O$3:$O$100)</f>
        <v>0</v>
      </c>
      <c r="M26" s="8">
        <f>SUMIF('4. Pathway Persistence'!$C$3:$C$100,"Human Services",'4. Pathway Persistence'!$O$3:$O$100)</f>
        <v>0</v>
      </c>
      <c r="N26" s="8">
        <f>SUMIF('4. Pathway Persistence'!$C$3:$C$100,"Information Technology",'4. Pathway Persistence'!$O$3:$O$100)</f>
        <v>0</v>
      </c>
      <c r="O26" s="8">
        <f>SUMIF('4. Pathway Persistence'!$C$3:$C$100,"Law &amp; Public Safety",'4. Pathway Persistence'!$O$3:$O$100)</f>
        <v>0</v>
      </c>
      <c r="P26" s="8">
        <f>SUMIF('4. Pathway Persistence'!$C$3:$C$100,"Manufacturing",'4. Pathway Persistence'!$O$3:$O$100)</f>
        <v>0</v>
      </c>
      <c r="Q26" s="8">
        <f>SUMIF('4. Pathway Persistence'!$C$3:$C$100,"Marketing, Sales, &amp; Service",'4. Pathway Persistence'!$O$3:$O$100)</f>
        <v>0</v>
      </c>
      <c r="R26" s="8">
        <f>SUMIF('4. Pathway Persistence'!$C$3:$C$100,"STEM",'4. Pathway Persistence'!$O$3:$O$100)</f>
        <v>0</v>
      </c>
      <c r="S26" s="8">
        <f>SUMIF('4. Pathway Persistence'!$C$3:$C$100,"Transportation, Distribution &amp; Logistics",'4. Pathway Persistence'!$O$3:$O$100)</f>
        <v>0</v>
      </c>
    </row>
    <row r="27" spans="1:19" s="25" customFormat="1" ht="15.75" thickBot="1" x14ac:dyDescent="0.3">
      <c r="A27" s="182"/>
      <c r="B27" s="11" t="s">
        <v>76</v>
      </c>
      <c r="C27" s="23">
        <f>SUM('4. Pathway Persistence'!P$3:P$100)</f>
        <v>0</v>
      </c>
      <c r="D27" s="25">
        <f>SUMIF('4. Pathway Persistence'!$C$3:$C$100,"Agriculture, Food, and Natural Resources",'4. Pathway Persistence'!$P$3:$P$100)</f>
        <v>0</v>
      </c>
      <c r="E27" s="25">
        <f>SUMIF('4. Pathway Persistence'!$C$3:$C$100,"Architecture and Construction",'4. Pathway Persistence'!$P$3:$P$100)</f>
        <v>0</v>
      </c>
      <c r="F27" s="25">
        <f>SUMIF('4. Pathway Persistence'!$C$3:$C$100,"Arts, Audio/Video Technology &amp; Communications",'4. Pathway Persistence'!$P$3:$P$100)</f>
        <v>0</v>
      </c>
      <c r="G27" s="25">
        <f>SUMIF('4. Pathway Persistence'!$C$3:$C$100,"Business, Management &amp; Administration",'4. Pathway Persistence'!$P$3:$P$100)</f>
        <v>0</v>
      </c>
      <c r="H27" s="25">
        <f>SUMIF('4. Pathway Persistence'!$C$3:$C$100,"Education &amp; Training",'4. Pathway Persistence'!$P$3:$P$100)</f>
        <v>0</v>
      </c>
      <c r="I27" s="25">
        <f>SUMIF('4. Pathway Persistence'!$C$3:$C$100,"Finance",'4. Pathway Persistence'!$P$3:$P$100)</f>
        <v>0</v>
      </c>
      <c r="J27" s="25">
        <f>SUMIF('4. Pathway Persistence'!$C$3:$C$100,"Government &amp; Public Administration",'4. Pathway Persistence'!$P$3:$P$100)</f>
        <v>0</v>
      </c>
      <c r="K27" s="25">
        <f>SUMIF('4. Pathway Persistence'!$C$3:$C$100,"Health Science",'4. Pathway Persistence'!$P$3:$P$100)</f>
        <v>0</v>
      </c>
      <c r="L27" s="25">
        <f>SUMIF('4. Pathway Persistence'!$C$3:$C$100,"Hospitality &amp; Tourism",'4. Pathway Persistence'!$P$3:$P$100)</f>
        <v>0</v>
      </c>
      <c r="M27" s="25">
        <f>SUMIF('4. Pathway Persistence'!$C$3:$C$100,"Human Services",'4. Pathway Persistence'!$P$3:$P$100)</f>
        <v>0</v>
      </c>
      <c r="N27" s="25">
        <f>SUMIF('4. Pathway Persistence'!$C$3:$C$100,"Information Technology",'4. Pathway Persistence'!$P$3:$P$100)</f>
        <v>0</v>
      </c>
      <c r="O27" s="25">
        <f>SUMIF('4. Pathway Persistence'!$C$3:$C$100,"Law &amp; Public Safety",'4. Pathway Persistence'!$P$3:$P$100)</f>
        <v>0</v>
      </c>
      <c r="P27" s="25">
        <f>SUMIF('4. Pathway Persistence'!$C$3:$C$100,"Manufacturing",'4. Pathway Persistence'!$P$3:$P$100)</f>
        <v>0</v>
      </c>
      <c r="Q27" s="25">
        <f>SUMIF('4. Pathway Persistence'!$C$3:$C$100,"Marketing, Sales, &amp; Service",'4. Pathway Persistence'!$P$3:$P$100)</f>
        <v>0</v>
      </c>
      <c r="R27" s="25">
        <f>SUMIF('4. Pathway Persistence'!$C$3:$C$100,"STEM",'4. Pathway Persistence'!$P$3:$P$100)</f>
        <v>0</v>
      </c>
      <c r="S27" s="25">
        <f>SUMIF('4. Pathway Persistence'!$C$3:$C$100,"Transportation, Distribution &amp; Logistics",'4. Pathway Persistence'!$P$3:$P$100)</f>
        <v>0</v>
      </c>
    </row>
    <row r="28" spans="1:19" s="27" customFormat="1" ht="15" x14ac:dyDescent="0.25">
      <c r="A28" s="176" t="s">
        <v>90</v>
      </c>
      <c r="B28" s="11" t="s">
        <v>1</v>
      </c>
      <c r="C28" s="22">
        <f>SUM('5. Pathway Completion'!D$3:D$100)</f>
        <v>0</v>
      </c>
      <c r="D28" s="24">
        <f>SUMIF('5. Pathway Completion'!$C$3:$C$100,"Agriculture, Food, and Natural Resources",'5. Pathway Completion'!$D$3:D$100)</f>
        <v>0</v>
      </c>
      <c r="E28" s="24">
        <f>SUMIF('5. Pathway Completion'!$C$3:$C$100,"Architecture and Construction",'5. Pathway Completion'!$D$3:E$100)</f>
        <v>0</v>
      </c>
      <c r="F28" s="24">
        <f>SUMIF('5. Pathway Completion'!$C$3:$C$100,"Arts, Audio/Video Technology &amp; Communications",'5. Pathway Completion'!$D$3:F$100)</f>
        <v>0</v>
      </c>
      <c r="G28" s="24">
        <f>SUMIF('5. Pathway Completion'!$C$3:$C$100,"Business, Management &amp; Administration",'5. Pathway Completion'!$D$3:D$100)</f>
        <v>0</v>
      </c>
      <c r="H28" s="24">
        <f>SUMIF('5. Pathway Completion'!$C$3:$C$100,"Education &amp; Training",'5. Pathway Completion'!$D$3:D$100)</f>
        <v>0</v>
      </c>
      <c r="I28" s="24">
        <f>SUMIF('5. Pathway Completion'!$C$3:$C$100,"Finance",'5. Pathway Completion'!$D$3:D$100)</f>
        <v>0</v>
      </c>
      <c r="J28" s="24">
        <f>SUMIF('5. Pathway Completion'!$C$3:$C$100,"Government &amp; Public Administration",'5. Pathway Completion'!$D$3:D$100)</f>
        <v>0</v>
      </c>
      <c r="K28" s="24">
        <f>SUMIF('5. Pathway Completion'!$C$3:$C$100,"Health Science",'5. Pathway Completion'!$D$3:D$100)</f>
        <v>0</v>
      </c>
      <c r="L28" s="24">
        <f>SUMIF('5. Pathway Completion'!$C$3:$C$100,"Hospitality &amp; Tourism",'5. Pathway Completion'!$D$3:D$100)</f>
        <v>0</v>
      </c>
      <c r="M28" s="24">
        <f>SUMIF('5. Pathway Completion'!$C$3:$C$100,"Human Services",'5. Pathway Completion'!$D$3:D$100)</f>
        <v>0</v>
      </c>
      <c r="N28" s="24">
        <f>SUMIF('5. Pathway Completion'!$C$3:$C$100,"Information Technology",'5. Pathway Completion'!$D$3:D$100)</f>
        <v>0</v>
      </c>
      <c r="O28" s="24">
        <f>SUMIF('5. Pathway Completion'!$C$3:$C$100,"Law &amp; Public Safety",'5. Pathway Completion'!$D$3:D$100)</f>
        <v>0</v>
      </c>
      <c r="P28" s="24">
        <f>SUMIF('5. Pathway Completion'!$C$3:$C$100,"Manufacturing",'5. Pathway Completion'!$D$3:D$100)</f>
        <v>0</v>
      </c>
      <c r="Q28" s="24">
        <f>SUMIF('5. Pathway Completion'!$C$3:$C$100,"Marketing, Sales, &amp; Service",'5. Pathway Completion'!$D$3:D$100)</f>
        <v>0</v>
      </c>
      <c r="R28" s="24">
        <f>SUMIF('5. Pathway Completion'!$C$3:$C$100,"STEM",'5. Pathway Completion'!$D$3:D$100)</f>
        <v>0</v>
      </c>
      <c r="S28" s="24">
        <f>SUMIF('5. Pathway Completion'!$C$3:$C$100,"Transportation, Distribution &amp; Logistics",'5. Pathway Completion'!$D$3:D$100)</f>
        <v>0</v>
      </c>
    </row>
    <row r="29" spans="1:19" s="21" customFormat="1" ht="15" x14ac:dyDescent="0.25">
      <c r="A29" s="177"/>
      <c r="B29" s="11" t="s">
        <v>2</v>
      </c>
      <c r="C29" s="21">
        <f>SUM('5. Pathway Completion'!E$3:E$100)</f>
        <v>0</v>
      </c>
      <c r="D29" s="8">
        <f>SUMIF('5. Pathway Completion'!$C$3:$C$100,"Agriculture, Food, and Natural Resources",'5. Pathway Completion'!$E$3:$E$100)</f>
        <v>0</v>
      </c>
      <c r="E29" s="8">
        <f>SUMIF('5. Pathway Completion'!$C$3:$C$100,"Architecture and Construction",'5. Pathway Completion'!$E$3:$E$100)</f>
        <v>0</v>
      </c>
      <c r="F29" s="8">
        <f>SUMIF('5. Pathway Completion'!$C$3:$C$100,"Arts, Audio/Video Technology &amp; Communications",'5. Pathway Completion'!$E$3:$E$100)</f>
        <v>0</v>
      </c>
      <c r="G29" s="8">
        <f>SUMIF('5. Pathway Completion'!$C$3:$C$100,"Business, Management &amp; Administration",'5. Pathway Completion'!$E$3:$E$100)</f>
        <v>0</v>
      </c>
      <c r="H29" s="8">
        <f>SUMIF('5. Pathway Completion'!$C$3:$C$100,"Education &amp; Training",'5. Pathway Completion'!$E$3:$E$100)</f>
        <v>0</v>
      </c>
      <c r="I29" s="8">
        <f>SUMIF('5. Pathway Completion'!$C$3:$C$100,"Finance",'5. Pathway Completion'!$E$3:$E$100)</f>
        <v>0</v>
      </c>
      <c r="J29" s="8">
        <f>SUMIF('5. Pathway Completion'!$C$3:$C$100,"Government &amp; Public Administration",'5. Pathway Completion'!$E$3:$E$100)</f>
        <v>0</v>
      </c>
      <c r="K29" s="8">
        <f>SUMIF('5. Pathway Completion'!$C$3:$C$100,"Health Science",'5. Pathway Completion'!$E$3:$E$100)</f>
        <v>0</v>
      </c>
      <c r="L29" s="8">
        <f>SUMIF('5. Pathway Completion'!$C$3:$C$100,"Hospitality &amp; Tourism",'5. Pathway Completion'!$E$3:$E$100)</f>
        <v>0</v>
      </c>
      <c r="M29" s="8">
        <f>SUMIF('5. Pathway Completion'!$C$3:$C$100,"Human Services",'5. Pathway Completion'!$E$3:$E$100)</f>
        <v>0</v>
      </c>
      <c r="N29" s="8">
        <f>SUMIF('5. Pathway Completion'!$C$3:$C$100,"Information Technology",'5. Pathway Completion'!$E$3:$E$100)</f>
        <v>0</v>
      </c>
      <c r="O29" s="8">
        <f>SUMIF('5. Pathway Completion'!$C$3:$C$100,"Law &amp; Public Safety",'5. Pathway Completion'!$E$3:$E$100)</f>
        <v>0</v>
      </c>
      <c r="P29" s="8">
        <f>SUMIF('5. Pathway Completion'!$C$3:$C$100,"Manufacturing",'5. Pathway Completion'!$E$3:$E$100)</f>
        <v>0</v>
      </c>
      <c r="Q29" s="8">
        <f>SUMIF('5. Pathway Completion'!$C$3:$C$100,"Marketing, Sales, &amp; Service",'5. Pathway Completion'!$E$3:$E$100)</f>
        <v>0</v>
      </c>
      <c r="R29" s="8">
        <f>SUMIF('5. Pathway Completion'!$C$3:$C$100,"STEM",'5. Pathway Completion'!$E$3:$E$100)</f>
        <v>0</v>
      </c>
      <c r="S29" s="8">
        <f>SUMIF('5. Pathway Completion'!$C$3:$C$100,"Transportation, Distribution &amp; Logistics",'5. Pathway Completion'!$E$3:$E$100)</f>
        <v>0</v>
      </c>
    </row>
    <row r="30" spans="1:19" s="21" customFormat="1" ht="15" x14ac:dyDescent="0.25">
      <c r="A30" s="177"/>
      <c r="B30" s="11" t="s">
        <v>3</v>
      </c>
      <c r="C30" s="21">
        <f>SUM('5. Pathway Completion'!F$3:F$100)</f>
        <v>0</v>
      </c>
      <c r="D30" s="8">
        <f>SUMIF('5. Pathway Completion'!$C$3:$C$100,"Agriculture, Food, and Natural Resources",'5. Pathway Completion'!$F$3:F$100)</f>
        <v>0</v>
      </c>
      <c r="E30" s="8">
        <f>SUMIF('5. Pathway Completion'!$C$3:$C$100,"Architecture and Construction",'5. Pathway Completion'!$F$3:G$100)</f>
        <v>0</v>
      </c>
      <c r="F30" s="8">
        <f>SUMIF('5. Pathway Completion'!$C$3:$C$100,"Arts, Audio/Video Technology &amp; Communications",'5. Pathway Completion'!$F$3:H$100)</f>
        <v>0</v>
      </c>
      <c r="G30" s="8">
        <f>SUMIF('5. Pathway Completion'!$C$3:$C$100,"Business, Management &amp; Administration",'5. Pathway Completion'!$F$3:I$100)</f>
        <v>0</v>
      </c>
      <c r="H30" s="8">
        <f>SUMIF('5. Pathway Completion'!$C$3:$C$100,"Education &amp; Training",'5. Pathway Completion'!$F$3:F$100)</f>
        <v>0</v>
      </c>
      <c r="I30" s="8">
        <f>SUMIF('5. Pathway Completion'!$C$3:$C$100,"Finance",'5. Pathway Completion'!$F$3:F$100)</f>
        <v>0</v>
      </c>
      <c r="J30" s="8">
        <f>SUMIF('5. Pathway Completion'!$C$3:$C$100,"Government &amp; Public Administration",'5. Pathway Completion'!$F$3:F$100)</f>
        <v>0</v>
      </c>
      <c r="K30" s="8">
        <f>SUMIF('5. Pathway Completion'!$C$3:$C$100,"Health Science",'5. Pathway Completion'!$F$3:F$100)</f>
        <v>0</v>
      </c>
      <c r="L30" s="8">
        <f>SUMIF('5. Pathway Completion'!$C$3:$C$100,"Hospitality &amp; Tourism",'5. Pathway Completion'!$F$3:F$100)</f>
        <v>0</v>
      </c>
      <c r="M30" s="8">
        <f>SUMIF('5. Pathway Completion'!$C$3:$C$100,"Human Services",'5. Pathway Completion'!$F$3:F$100)</f>
        <v>0</v>
      </c>
      <c r="N30" s="8">
        <f>SUMIF('5. Pathway Completion'!$C$3:$C$100,"Information Technology",'5. Pathway Completion'!$F$3:F$100)</f>
        <v>0</v>
      </c>
      <c r="O30" s="8">
        <f>SUMIF('5. Pathway Completion'!$C$3:$C$100,"Law &amp; Public Safety",'5. Pathway Completion'!$F$3:F$100)</f>
        <v>0</v>
      </c>
      <c r="P30" s="8">
        <f>SUMIF('5. Pathway Completion'!$C$3:$C$100,"Manufacturing",'5. Pathway Completion'!$F$3:F$100)</f>
        <v>0</v>
      </c>
      <c r="Q30" s="8">
        <f>SUMIF('5. Pathway Completion'!$C$3:$C$100,"Marketing, Sales, &amp; Service",'5. Pathway Completion'!$F$3:F$100)</f>
        <v>0</v>
      </c>
      <c r="R30" s="8">
        <f>SUMIF('5. Pathway Completion'!$C$3:$C$100,"STEM",'5. Pathway Completion'!$F$3:F$100)</f>
        <v>0</v>
      </c>
      <c r="S30" s="8">
        <f>SUMIF('5. Pathway Completion'!$C$3:$C$100,"Transportation, Distribution &amp; Logistics",'5. Pathway Completion'!$F$3:F$100)</f>
        <v>0</v>
      </c>
    </row>
    <row r="31" spans="1:19" s="21" customFormat="1" ht="15" x14ac:dyDescent="0.25">
      <c r="A31" s="177"/>
      <c r="B31" s="11" t="s">
        <v>4</v>
      </c>
      <c r="C31" s="21">
        <f>SUM('5. Pathway Completion'!G$3:G$100)</f>
        <v>0</v>
      </c>
      <c r="D31" s="8">
        <f>SUMIF('5. Pathway Completion'!$C$3:$C$100,"Agriculture, Food, and Natural Resources",'5. Pathway Completion'!$G$3:G$100)</f>
        <v>0</v>
      </c>
      <c r="E31" s="8">
        <f>SUMIF('5. Pathway Completion'!$C$3:$C$100,"Architecture and Construction",'5. Pathway Completion'!$G$3:H$100)</f>
        <v>0</v>
      </c>
      <c r="F31" s="8">
        <f>SUMIF('5. Pathway Completion'!$C$3:$C$100,"Arts, Audio/Video Technology &amp; Communications",'5. Pathway Completion'!$G$3:I$100)</f>
        <v>0</v>
      </c>
      <c r="G31" s="8">
        <f>SUMIF('5. Pathway Completion'!$C$3:$C$100,"Business, Management &amp; Administration",'5. Pathway Completion'!$G$3:J$100)</f>
        <v>0</v>
      </c>
      <c r="H31" s="8">
        <f>SUMIF('5. Pathway Completion'!$C$3:$C$100,"Education &amp; Training",'5. Pathway Completion'!$G$3:G$100)</f>
        <v>0</v>
      </c>
      <c r="I31" s="8">
        <f>SUMIF('5. Pathway Completion'!$C$3:$C$100,"Finance",'5. Pathway Completion'!$G$3:G$100)</f>
        <v>0</v>
      </c>
      <c r="J31" s="8">
        <f>SUMIF('5. Pathway Completion'!$C$3:$C$100,"Government &amp; Public Administration",'5. Pathway Completion'!$G$3:G$100)</f>
        <v>0</v>
      </c>
      <c r="K31" s="8">
        <f>SUMIF('5. Pathway Completion'!$C$3:$C$100,"Health Science",'5. Pathway Completion'!$G$3:G$100)</f>
        <v>0</v>
      </c>
      <c r="L31" s="8">
        <f>SUMIF('5. Pathway Completion'!$C$3:$C$100,"Hospitality &amp; Tourism",'5. Pathway Completion'!$G$3:G$100)</f>
        <v>0</v>
      </c>
      <c r="M31" s="8">
        <f>SUMIF('5. Pathway Completion'!$C$3:$C$100,"Human Services",'5. Pathway Completion'!$G$3:G$100)</f>
        <v>0</v>
      </c>
      <c r="N31" s="8">
        <f>SUMIF('5. Pathway Completion'!$C$3:$C$100,"Information Technology",'5. Pathway Completion'!$G$3:G$100)</f>
        <v>0</v>
      </c>
      <c r="O31" s="8">
        <f>SUMIF('5. Pathway Completion'!$C$3:$C$100,"Law &amp; Public Safety",'5. Pathway Completion'!$G$3:G$100)</f>
        <v>0</v>
      </c>
      <c r="P31" s="8">
        <f>SUMIF('5. Pathway Completion'!$C$3:$C$100,"Manufacturing",'5. Pathway Completion'!$G$3:G$100)</f>
        <v>0</v>
      </c>
      <c r="Q31" s="8">
        <f>SUMIF('5. Pathway Completion'!$C$3:$C$100,"Marketing, Sales, &amp; Service",'5. Pathway Completion'!$G$3:G$100)</f>
        <v>0</v>
      </c>
      <c r="R31" s="8">
        <f>SUMIF('5. Pathway Completion'!$C$3:$C$100,"STEM",'5. Pathway Completion'!$G$3:G$100)</f>
        <v>0</v>
      </c>
      <c r="S31" s="8">
        <f>SUMIF('5. Pathway Completion'!$C$3:$C$100,"Transportation, Distribution &amp; Logistics",'5. Pathway Completion'!$G$3:G$100)</f>
        <v>0</v>
      </c>
    </row>
    <row r="32" spans="1:19" s="21" customFormat="1" ht="15" x14ac:dyDescent="0.25">
      <c r="A32" s="177"/>
      <c r="B32" s="11" t="s">
        <v>78</v>
      </c>
      <c r="C32" s="21">
        <f>SUM('5. Pathway Completion'!H$3:H$100)</f>
        <v>0</v>
      </c>
      <c r="D32" s="8">
        <f>SUMIF('5. Pathway Completion'!$C$3:$C$100,"Agriculture, Food, and Natural Resources",'5. Pathway Completion'!$H$3:H$100)</f>
        <v>0</v>
      </c>
      <c r="E32" s="8">
        <f>SUMIF('5. Pathway Completion'!$C$3:$C$100,"Architecture and Construction",'5. Pathway Completion'!$H$3:I$100)</f>
        <v>0</v>
      </c>
      <c r="F32" s="8">
        <f>SUMIF('5. Pathway Completion'!$C$3:$C$100,"Arts, Audio/Video Technology &amp; Communications",'5. Pathway Completion'!$H$3:J$100)</f>
        <v>0</v>
      </c>
      <c r="G32" s="8">
        <f>SUMIF('5. Pathway Completion'!$C$3:$C$100,"Business, Management &amp; Administration",'5. Pathway Completion'!$H$3:K$100)</f>
        <v>0</v>
      </c>
      <c r="H32" s="8">
        <f>SUMIF('5. Pathway Completion'!$C$3:$C$100,"Education &amp; Training",'5. Pathway Completion'!$H$3:H$100)</f>
        <v>0</v>
      </c>
      <c r="I32" s="8">
        <f>SUMIF('5. Pathway Completion'!$C$3:$C$100,"Finance",'5. Pathway Completion'!$H$3:H$100)</f>
        <v>0</v>
      </c>
      <c r="J32" s="8">
        <f>SUMIF('5. Pathway Completion'!$C$3:$C$100,"Government &amp; Public Administration",'5. Pathway Completion'!$H$3:H$100)</f>
        <v>0</v>
      </c>
      <c r="K32" s="8">
        <f>SUMIF('5. Pathway Completion'!$C$3:$C$100,"Health Science",'5. Pathway Completion'!$H$3:H$100)</f>
        <v>0</v>
      </c>
      <c r="L32" s="8">
        <f>SUMIF('5. Pathway Completion'!$C$3:$C$100,"Hospitality &amp; Tourism",'5. Pathway Completion'!$H$3:H$100)</f>
        <v>0</v>
      </c>
      <c r="M32" s="8">
        <f>SUMIF('5. Pathway Completion'!$C$3:$C$100,"Human Services",'5. Pathway Completion'!$H$3:H$100)</f>
        <v>0</v>
      </c>
      <c r="N32" s="8">
        <f>SUMIF('5. Pathway Completion'!$C$3:$C$100,"Information Technology",'5. Pathway Completion'!$H$3:H$100)</f>
        <v>0</v>
      </c>
      <c r="O32" s="8">
        <f>SUMIF('5. Pathway Completion'!$C$3:$C$100,"Law &amp; Public Safety",'5. Pathway Completion'!$H$3:H$100)</f>
        <v>0</v>
      </c>
      <c r="P32" s="8">
        <f>SUMIF('5. Pathway Completion'!$C$3:$C$100,"Manufacturing",'5. Pathway Completion'!$H$3:H$100)</f>
        <v>0</v>
      </c>
      <c r="Q32" s="8">
        <f>SUMIF('5. Pathway Completion'!$C$3:$C$100,"Marketing, Sales, &amp; Service",'5. Pathway Completion'!$H$3:H$100)</f>
        <v>0</v>
      </c>
      <c r="R32" s="8">
        <f>SUMIF('5. Pathway Completion'!$C$3:$C$100,"STEM",'5. Pathway Completion'!$H$3:H$100)</f>
        <v>0</v>
      </c>
      <c r="S32" s="8">
        <f>SUMIF('5. Pathway Completion'!$C$3:$C$100,"Transportation, Distribution &amp; Logistics",'5. Pathway Completion'!$H$3:H$100)</f>
        <v>0</v>
      </c>
    </row>
    <row r="33" spans="1:19" s="21" customFormat="1" ht="15" x14ac:dyDescent="0.25">
      <c r="A33" s="177"/>
      <c r="B33" s="11" t="s">
        <v>5</v>
      </c>
      <c r="C33" s="21">
        <f>SUM('5. Pathway Completion'!I$3:I$100)</f>
        <v>0</v>
      </c>
      <c r="D33" s="8">
        <f>SUMIF('5. Pathway Completion'!$C$3:$C$100,"Agriculture, Food, and Natural Resources",'5. Pathway Completion'!$I$3:I$100)</f>
        <v>0</v>
      </c>
      <c r="E33" s="8">
        <f>SUMIF('5. Pathway Completion'!$C$3:$C$100,"Architecture and Construction",'5. Pathway Completion'!$I$3:J$100)</f>
        <v>0</v>
      </c>
      <c r="F33" s="8">
        <f>SUMIF('5. Pathway Completion'!$C$3:$C$100,"Arts, Audio/Video Technology &amp; Communications",'5. Pathway Completion'!$I$3:K$100)</f>
        <v>0</v>
      </c>
      <c r="G33" s="8">
        <f>SUMIF('5. Pathway Completion'!$C$3:$C$100,"Business, Management &amp; Administration",'5. Pathway Completion'!$I$3:L$100)</f>
        <v>0</v>
      </c>
      <c r="H33" s="8">
        <f>SUMIF('5. Pathway Completion'!$C$3:$C$100,"Education &amp; Training",'5. Pathway Completion'!$I$3:I$100)</f>
        <v>0</v>
      </c>
      <c r="I33" s="8">
        <f>SUMIF('5. Pathway Completion'!$C$3:$C$100,"Finance",'5. Pathway Completion'!$I$3:I$100)</f>
        <v>0</v>
      </c>
      <c r="J33" s="8">
        <f>SUMIF('5. Pathway Completion'!$C$3:$C$100,"Government &amp; Public Administration",'5. Pathway Completion'!$I$3:I$100)</f>
        <v>0</v>
      </c>
      <c r="K33" s="8">
        <f>SUMIF('5. Pathway Completion'!$C$3:$C$100,"Health Science",'5. Pathway Completion'!$I$3:I$100)</f>
        <v>0</v>
      </c>
      <c r="L33" s="8">
        <f>SUMIF('5. Pathway Completion'!$C$3:$C$100,"Hospitality &amp; Tourism",'5. Pathway Completion'!$I$3:I$100)</f>
        <v>0</v>
      </c>
      <c r="M33" s="8">
        <f>SUMIF('5. Pathway Completion'!$C$3:$C$100,"Human Services",'5. Pathway Completion'!$I$3:I$100)</f>
        <v>0</v>
      </c>
      <c r="N33" s="8">
        <f>SUMIF('5. Pathway Completion'!$C$3:$C$100,"Information Technology",'5. Pathway Completion'!$I$3:S$100)</f>
        <v>0</v>
      </c>
      <c r="O33" s="8">
        <f>SUMIF('5. Pathway Completion'!$C$3:$C$100,"Law &amp; Public Safety",'5. Pathway Completion'!$I$3:I$100)</f>
        <v>0</v>
      </c>
      <c r="P33" s="8">
        <f>SUMIF('5. Pathway Completion'!$C$3:$C$100,"Manufacturing",'5. Pathway Completion'!$I$3:I$100)</f>
        <v>0</v>
      </c>
      <c r="Q33" s="8">
        <f>SUMIF('5. Pathway Completion'!$C$3:$C$100,"Marketing, Sales, &amp; Service",'5. Pathway Completion'!$I$3:I$100)</f>
        <v>0</v>
      </c>
      <c r="R33" s="8">
        <f>SUMIF('5. Pathway Completion'!$C$3:$C$100,"STEM",'5. Pathway Completion'!$I$3:I$100)</f>
        <v>0</v>
      </c>
      <c r="S33" s="8">
        <f>SUMIF('5. Pathway Completion'!$C$3:$C$100,"Transportation, Distribution &amp; Logistics",'5. Pathway Completion'!$I$3:I$100)</f>
        <v>0</v>
      </c>
    </row>
    <row r="34" spans="1:19" s="21" customFormat="1" ht="15" x14ac:dyDescent="0.25">
      <c r="A34" s="177"/>
      <c r="B34" s="11" t="s">
        <v>32</v>
      </c>
      <c r="C34" s="21">
        <f>SUM('5. Pathway Completion'!J$3:J$100)</f>
        <v>0</v>
      </c>
      <c r="D34" s="8">
        <f>SUMIF('5. Pathway Completion'!$C$3:$C$100,"Agriculture, Food, and Natural Resources",'5. Pathway Completion'!$J$3:J$100)</f>
        <v>0</v>
      </c>
      <c r="E34" s="8">
        <f>SUMIF('5. Pathway Completion'!$C$3:$C$100,"Architecture and Construction",'5. Pathway Completion'!$J$3:K$100)</f>
        <v>0</v>
      </c>
      <c r="F34" s="8">
        <f>SUMIF('5. Pathway Completion'!$C$3:$C$100,"Arts, Audio/Video Technology &amp; Communications",'5. Pathway Completion'!$J$3:L$100)</f>
        <v>0</v>
      </c>
      <c r="G34" s="8">
        <f>SUMIF('5. Pathway Completion'!$C$3:$C$100,"Business, Management &amp; Administration",'5. Pathway Completion'!$J$3:M$100)</f>
        <v>0</v>
      </c>
      <c r="H34" s="8">
        <f>SUMIF('5. Pathway Completion'!$C$3:$C$100,"Education &amp; Training",'5. Pathway Completion'!$J$3:J$100)</f>
        <v>0</v>
      </c>
      <c r="I34" s="8">
        <f>SUMIF('5. Pathway Completion'!$C$3:$C$100,"Finance",'5. Pathway Completion'!$J$3:J$100)</f>
        <v>0</v>
      </c>
      <c r="J34" s="8">
        <f>SUMIF('5. Pathway Completion'!$C$3:$C$100,"Government &amp; Public Administration",'5. Pathway Completion'!$J$3:J$100)</f>
        <v>0</v>
      </c>
      <c r="K34" s="8">
        <f>SUMIF('5. Pathway Completion'!$C$3:$C$100,"Health Science",'5. Pathway Completion'!$J$3:J$100)</f>
        <v>0</v>
      </c>
      <c r="L34" s="8">
        <f>SUMIF('5. Pathway Completion'!$C$3:$C$100,"Hospitality &amp; Tourism",'5. Pathway Completion'!$J$3:J$100)</f>
        <v>0</v>
      </c>
      <c r="M34" s="8">
        <f>SUMIF('5. Pathway Completion'!$C$3:$C$100,"Human Services",'5. Pathway Completion'!$J$3:J$100)</f>
        <v>0</v>
      </c>
      <c r="N34" s="8">
        <f>SUMIF('5. Pathway Completion'!$C$3:$C$100,"Information Technology",'5. Pathway Completion'!$J$3:J$100)</f>
        <v>0</v>
      </c>
      <c r="O34" s="8">
        <f>SUMIF('5. Pathway Completion'!$C$3:$C$100,"Law &amp; Public Safety",'5. Pathway Completion'!$J$3:J$100)</f>
        <v>0</v>
      </c>
      <c r="P34" s="8">
        <f>SUMIF('5. Pathway Completion'!$C$3:$C$100,"Manufacturing",'5. Pathway Completion'!$J$3:J$100)</f>
        <v>0</v>
      </c>
      <c r="Q34" s="8">
        <f>SUMIF('5. Pathway Completion'!$C$3:$C$100,"Marketing, Sales, &amp; Service",'5. Pathway Completion'!$J$3:J$100)</f>
        <v>0</v>
      </c>
      <c r="R34" s="8">
        <f>SUMIF('5. Pathway Completion'!$C$3:$C$100,"STEM",'5. Pathway Completion'!$J$3:J$100)</f>
        <v>0</v>
      </c>
      <c r="S34" s="8">
        <f>SUMIF('5. Pathway Completion'!$C$3:$C$100,"Transportation, Distribution &amp; Logistics",'5. Pathway Completion'!$J$3:J$100)</f>
        <v>0</v>
      </c>
    </row>
    <row r="35" spans="1:19" s="21" customFormat="1" ht="15" x14ac:dyDescent="0.25">
      <c r="A35" s="177"/>
      <c r="B35" s="11" t="s">
        <v>77</v>
      </c>
      <c r="C35" s="21">
        <f>SUM('5. Pathway Completion'!K$3:K$100)</f>
        <v>0</v>
      </c>
      <c r="D35" s="8">
        <f>SUMIF('5. Pathway Completion'!$C$3:$C$100,"Agriculture, Food, and Natural Resources",'5. Pathway Completion'!$K$3:$K$100)</f>
        <v>0</v>
      </c>
      <c r="E35" s="8">
        <f>SUMIF('5. Pathway Completion'!$C$3:$C$100,"Architecture and Construction",'5. Pathway Completion'!$K$3:$K$100)</f>
        <v>0</v>
      </c>
      <c r="F35" s="8">
        <f>SUMIF('5. Pathway Completion'!$C$3:$C$100,"Arts, Audio/Video Technology &amp; Communications",'5. Pathway Completion'!$K$3:$K$100)</f>
        <v>0</v>
      </c>
      <c r="G35" s="8">
        <f>SUMIF('5. Pathway Completion'!$C$3:$C$100,"Business, Management &amp; Administration",'5. Pathway Completion'!$K$3:$K$100)</f>
        <v>0</v>
      </c>
      <c r="H35" s="8">
        <f>SUMIF('5. Pathway Completion'!$C$3:$C$100,"Education &amp; Training",'5. Pathway Completion'!$K$3:$K$100)</f>
        <v>0</v>
      </c>
      <c r="I35" s="8">
        <f>SUMIF('5. Pathway Completion'!$C$3:$C$100,"Finance",'5. Pathway Completion'!$K$3:$K$100)</f>
        <v>0</v>
      </c>
      <c r="J35" s="8">
        <f>SUMIF('5. Pathway Completion'!$C$3:$C$100,"Government &amp; Public Administration",'5. Pathway Completion'!$K$3:$K$100)</f>
        <v>0</v>
      </c>
      <c r="K35" s="8">
        <f>SUMIF('5. Pathway Completion'!$C$3:$C$100,"Health Science",'5. Pathway Completion'!$K$3:$K$100)</f>
        <v>0</v>
      </c>
      <c r="L35" s="8">
        <f>SUMIF('5. Pathway Completion'!$C$3:$C$100,"Hospitality &amp; Tourism",'5. Pathway Completion'!$K$3:$K$100)</f>
        <v>0</v>
      </c>
      <c r="M35" s="8">
        <f>SUMIF('5. Pathway Completion'!$C$3:$C$100,"Human Services",'5. Pathway Completion'!$K$3:$K$100)</f>
        <v>0</v>
      </c>
      <c r="N35" s="8">
        <f>SUMIF('5. Pathway Completion'!$C$3:$C$100,"Information Technology",'5. Pathway Completion'!$K$3:$K$100)</f>
        <v>0</v>
      </c>
      <c r="O35" s="8">
        <f>SUMIF('5. Pathway Completion'!$C$3:$C$100,"Law &amp; Public Safety",'5. Pathway Completion'!$K$3:$K$100)</f>
        <v>0</v>
      </c>
      <c r="P35" s="8">
        <f>SUMIF('5. Pathway Completion'!$C$3:$C$100,"Manufacturing",'5. Pathway Completion'!$K$3:$K$100)</f>
        <v>0</v>
      </c>
      <c r="Q35" s="8">
        <f>SUMIF('5. Pathway Completion'!$C$3:$C$100,"Marketing, Sales, &amp; Service",'5. Pathway Completion'!$K$3:$K$100)</f>
        <v>0</v>
      </c>
      <c r="R35" s="8">
        <f>SUMIF('5. Pathway Completion'!$C$3:$C$100,"STEM",'5. Pathway Completion'!$K$3:$K$100)</f>
        <v>0</v>
      </c>
      <c r="S35" s="8">
        <f>SUMIF('5. Pathway Completion'!$C$3:$C$100,"Transportation, Distribution &amp; Logistics",'5. Pathway Completion'!$K$3:$K$100)</f>
        <v>0</v>
      </c>
    </row>
    <row r="36" spans="1:19" s="21" customFormat="1" ht="15" x14ac:dyDescent="0.25">
      <c r="A36" s="177"/>
      <c r="B36" s="11" t="s">
        <v>79</v>
      </c>
      <c r="C36" s="21">
        <f>SUM('5. Pathway Completion'!L$3:L$100)</f>
        <v>0</v>
      </c>
      <c r="D36" s="8">
        <f>SUMIF('5. Pathway Completion'!$C$3:$C$100,"Agriculture, Food, and Natural Resources",'5. Pathway Completion'!$L$3:$L$100)</f>
        <v>0</v>
      </c>
      <c r="E36" s="8">
        <f>SUMIF('5. Pathway Completion'!$C$3:$C$100,"Architecture and Construction",'5. Pathway Completion'!$L$3:$L$100)</f>
        <v>0</v>
      </c>
      <c r="F36" s="8">
        <f>SUMIF('5. Pathway Completion'!$C$3:$C$100,"Arts, Audio/Video Technology &amp; Communications",'5. Pathway Completion'!$L$3:$L$100)</f>
        <v>0</v>
      </c>
      <c r="G36" s="8">
        <f>SUMIF('5. Pathway Completion'!$C$3:$C$100,"Business, Management &amp; Administration",'5. Pathway Completion'!$L$3:$L$100)</f>
        <v>0</v>
      </c>
      <c r="H36" s="8">
        <f>SUMIF('5. Pathway Completion'!$C$3:$C$100,"Education &amp; Training",'5. Pathway Completion'!$L$3:$L$100)</f>
        <v>0</v>
      </c>
      <c r="I36" s="8">
        <f>SUMIF('5. Pathway Completion'!$C$3:$C$100,"Finance",'5. Pathway Completion'!$L$3:$L$100)</f>
        <v>0</v>
      </c>
      <c r="J36" s="8">
        <f>SUMIF('5. Pathway Completion'!$C$3:$C$100,"Government &amp; Public Administration",'5. Pathway Completion'!$L$3:$L$100)</f>
        <v>0</v>
      </c>
      <c r="K36" s="8">
        <f>SUMIF('5. Pathway Completion'!$C$3:$C$100,"Health Science",'5. Pathway Completion'!$L$3:$L$100)</f>
        <v>0</v>
      </c>
      <c r="L36" s="8">
        <f>SUMIF('5. Pathway Completion'!$C$3:$C$100,"Hospitality &amp; Tourism",'5. Pathway Completion'!$L$3:$L$100)</f>
        <v>0</v>
      </c>
      <c r="M36" s="8">
        <f>SUMIF('5. Pathway Completion'!$C$3:$C$100,"Human Services",'5. Pathway Completion'!$L$3:$L$100)</f>
        <v>0</v>
      </c>
      <c r="N36" s="8">
        <f>SUMIF('5. Pathway Completion'!$C$3:$C$100,"Information Technology",'5. Pathway Completion'!$L$3:$L$100)</f>
        <v>0</v>
      </c>
      <c r="O36" s="8">
        <f>SUMIF('5. Pathway Completion'!$C$3:$C$100,"Law &amp; Public Safety",'5. Pathway Completion'!$L$3:$L$100)</f>
        <v>0</v>
      </c>
      <c r="P36" s="8">
        <f>SUMIF('5. Pathway Completion'!$C$3:$C$100,"Manufacturing",'5. Pathway Completion'!$L$3:$L$100)</f>
        <v>0</v>
      </c>
      <c r="Q36" s="8">
        <f>SUMIF('5. Pathway Completion'!$C$3:$C$100,"Marketing, Sales, &amp; Service",'5. Pathway Completion'!$L$3:$L$100)</f>
        <v>0</v>
      </c>
      <c r="R36" s="8">
        <f>SUMIF('5. Pathway Completion'!$C$3:$C$100,"STEM",'5. Pathway Completion'!$L$3:$L$100)</f>
        <v>0</v>
      </c>
      <c r="S36" s="8">
        <f>SUMIF('5. Pathway Completion'!$C$3:$C$100,"Transportation, Distribution &amp; Logistics",'5. Pathway Completion'!$L$3:$L$100)</f>
        <v>0</v>
      </c>
    </row>
    <row r="37" spans="1:19" s="21" customFormat="1" ht="15" x14ac:dyDescent="0.25">
      <c r="A37" s="177"/>
      <c r="B37" s="78" t="s">
        <v>29</v>
      </c>
      <c r="C37" s="21">
        <f>SUM('5. Pathway Completion'!M$3:M$100)</f>
        <v>0</v>
      </c>
      <c r="D37" s="8">
        <f>SUMIF('5. Pathway Completion'!$C$3:$C$100,"Agriculture, Food, and Natural Resources",'5. Pathway Completion'!$M$3:$M$100)</f>
        <v>0</v>
      </c>
      <c r="E37" s="8">
        <f>SUMIF('5. Pathway Completion'!$C$3:$C$100,"Architecture and Construction",'5. Pathway Completion'!$M$3:$M$100)</f>
        <v>0</v>
      </c>
      <c r="F37" s="8">
        <f>SUMIF('5. Pathway Completion'!$C$3:$C$100,"Arts, Audio/Video Technology &amp; Communications",'5. Pathway Completion'!$M$3:$M$100)</f>
        <v>0</v>
      </c>
      <c r="G37" s="8">
        <f>SUMIF('5. Pathway Completion'!$C$3:$C$100,"Business, Management &amp; Administration",'5. Pathway Completion'!$M$3:$M$100)</f>
        <v>0</v>
      </c>
      <c r="H37" s="8">
        <f>SUMIF('5. Pathway Completion'!$C$3:$C$100,"Education &amp; Training",'5. Pathway Completion'!$M$3:$M$100)</f>
        <v>0</v>
      </c>
      <c r="I37" s="8">
        <f>SUMIF('5. Pathway Completion'!$C$3:$C$100,"Finance",'5. Pathway Completion'!$M$3:$M$100)</f>
        <v>0</v>
      </c>
      <c r="J37" s="8">
        <f>SUMIF('5. Pathway Completion'!$C$3:$C$100,"Government &amp; Public Administration",'5. Pathway Completion'!$M$3:$M$100)</f>
        <v>0</v>
      </c>
      <c r="K37" s="8">
        <f>SUMIF('5. Pathway Completion'!$C$3:$C$100,"Health Science",'5. Pathway Completion'!$M$3:$M$100)</f>
        <v>0</v>
      </c>
      <c r="L37" s="8">
        <f>SUMIF('5. Pathway Completion'!$C$3:$C$100,"Hospitality &amp; Tourism",'5. Pathway Completion'!$M$3:$M$100)</f>
        <v>0</v>
      </c>
      <c r="M37" s="8">
        <f>SUMIF('5. Pathway Completion'!$C$3:$C$100,"Human Services",'5. Pathway Completion'!$M$3:$M$100)</f>
        <v>0</v>
      </c>
      <c r="N37" s="8">
        <f>SUMIF('5. Pathway Completion'!$C$3:$C$100,"Information Technology",'5. Pathway Completion'!$M$3:$M$100)</f>
        <v>0</v>
      </c>
      <c r="O37" s="8">
        <f>SUMIF('5. Pathway Completion'!$C$3:$C$100,"Law &amp; Public Safety",'5. Pathway Completion'!$M$3:$M$100)</f>
        <v>0</v>
      </c>
      <c r="P37" s="8">
        <f>SUMIF('5. Pathway Completion'!$C$3:$C$100,"Manufacturing",'5. Pathway Completion'!$M$3:$M$100)</f>
        <v>0</v>
      </c>
      <c r="Q37" s="8">
        <f>SUMIF('5. Pathway Completion'!$C$3:$C$100,"Marketing, Sales, &amp; Service",'5. Pathway Completion'!$M$3:$M$100)</f>
        <v>0</v>
      </c>
      <c r="R37" s="8">
        <f>SUMIF('5. Pathway Completion'!$C$3:$C$100,"STEM",'5. Pathway Completion'!$M$3:$M$100)</f>
        <v>0</v>
      </c>
      <c r="S37" s="8">
        <f>SUMIF('5. Pathway Completion'!$C$3:$C$100,"Transportation, Distribution &amp; Logistics",'5. Pathway Completion'!$M$3:$M$100)</f>
        <v>0</v>
      </c>
    </row>
    <row r="38" spans="1:19" s="26" customFormat="1" ht="15" x14ac:dyDescent="0.25">
      <c r="A38" s="178"/>
      <c r="B38" s="78" t="s">
        <v>30</v>
      </c>
      <c r="C38" s="21">
        <f>SUM('5. Pathway Completion'!N$3:N$100)</f>
        <v>0</v>
      </c>
      <c r="D38" s="8">
        <f>SUMIF('5. Pathway Completion'!$C$3:$C$100,"Agriculture, Food, and Natural Resources",'5. Pathway Completion'!$N$3:$N$100)</f>
        <v>0</v>
      </c>
      <c r="E38" s="8">
        <f>SUMIF('5. Pathway Completion'!$C$3:$C$100,"Architecture and Construction",'5. Pathway Completion'!$N$3:$N$100)</f>
        <v>0</v>
      </c>
      <c r="F38" s="8">
        <f>SUMIF('5. Pathway Completion'!$C$3:$C$100,"Arts, Audio/Video Technology &amp; Communications",'5. Pathway Completion'!$N$3:$N$100)</f>
        <v>0</v>
      </c>
      <c r="G38" s="8">
        <f>SUMIF('5. Pathway Completion'!$C$3:$C$100,"Business, Management &amp; Administration",'5. Pathway Completion'!$N$3:$N$100)</f>
        <v>0</v>
      </c>
      <c r="H38" s="8">
        <f>SUMIF('5. Pathway Completion'!$C$3:$C$100,"Education &amp; Training",'5. Pathway Completion'!$N$3:$N$100)</f>
        <v>0</v>
      </c>
      <c r="I38" s="8">
        <f>SUMIF('5. Pathway Completion'!$C$3:$C$100,"Finance",'5. Pathway Completion'!$N$3:$N$100)</f>
        <v>0</v>
      </c>
      <c r="J38" s="8">
        <f>SUMIF('5. Pathway Completion'!$C$3:$C$100,"Government &amp; Public Administration",'5. Pathway Completion'!$N$3:$N$100)</f>
        <v>0</v>
      </c>
      <c r="K38" s="8">
        <f>SUMIF('5. Pathway Completion'!$C$3:$C$100,"Health Science",'5. Pathway Completion'!$N$3:$N$100)</f>
        <v>0</v>
      </c>
      <c r="L38" s="8">
        <f>SUMIF('5. Pathway Completion'!$C$3:$C$100,"Hospitality &amp; Tourism",'5. Pathway Completion'!$N$3:$N$100)</f>
        <v>0</v>
      </c>
      <c r="M38" s="8">
        <f>SUMIF('5. Pathway Completion'!$C$3:$C$100,"Human Services",'5. Pathway Completion'!$N$3:$N$100)</f>
        <v>0</v>
      </c>
      <c r="N38" s="8">
        <f>SUMIF('5. Pathway Completion'!$C$3:$C$100,"Information Technology",'5. Pathway Completion'!$N$3:$N$100)</f>
        <v>0</v>
      </c>
      <c r="O38" s="8">
        <f>SUMIF('5. Pathway Completion'!$C$3:$C$100,"Law &amp; Public Safety",'5. Pathway Completion'!$N$3:$N$100)</f>
        <v>0</v>
      </c>
      <c r="P38" s="8">
        <f>SUMIF('5. Pathway Completion'!$C$3:$C$100,"Manufacturing",'5. Pathway Completion'!$N$3:$N$100)</f>
        <v>0</v>
      </c>
      <c r="Q38" s="8">
        <f>SUMIF('5. Pathway Completion'!$C$3:$C$100,"Marketing, Sales, &amp; Service",'5. Pathway Completion'!$N$3:$N$100)</f>
        <v>0</v>
      </c>
      <c r="R38" s="8">
        <f>SUMIF('5. Pathway Completion'!$C$3:$C$100,"STEM",'5. Pathway Completion'!$N$3:$N$100)</f>
        <v>0</v>
      </c>
      <c r="S38" s="8">
        <f>SUMIF('5. Pathway Completion'!$C$3:$C$100,"Transportation, Distribution &amp; Logistics",'5. Pathway Completion'!$N$3:$N$100)</f>
        <v>0</v>
      </c>
    </row>
    <row r="39" spans="1:19" s="26" customFormat="1" ht="15" x14ac:dyDescent="0.25">
      <c r="A39" s="178"/>
      <c r="B39" s="11" t="s">
        <v>80</v>
      </c>
      <c r="C39" s="21">
        <f>SUM('5. Pathway Completion'!O$3:O$100)</f>
        <v>0</v>
      </c>
      <c r="D39" s="8">
        <f>SUMIF('5. Pathway Completion'!$C$3:$C$100,"Agriculture, Food, and Natural Resources",'5. Pathway Completion'!$O$3:$O$100)</f>
        <v>0</v>
      </c>
      <c r="E39" s="8">
        <f>SUMIF('5. Pathway Completion'!$C$3:$C$100,"Architecture and Construction",'5. Pathway Completion'!$O$3:$O$100)</f>
        <v>0</v>
      </c>
      <c r="F39" s="8">
        <f>SUMIF('5. Pathway Completion'!$C$3:$C$100,"Arts, Audio/Video Technology &amp; Communications",'5. Pathway Completion'!$O$3:$O$100)</f>
        <v>0</v>
      </c>
      <c r="G39" s="8">
        <f>SUMIF('5. Pathway Completion'!$C$3:$C$100,"Business, Management &amp; Administration",'5. Pathway Completion'!$O$3:$O$100)</f>
        <v>0</v>
      </c>
      <c r="H39" s="8">
        <f>SUMIF('5. Pathway Completion'!$C$3:$C$100,"Education &amp; Training",'5. Pathway Completion'!$O$3:$O$100)</f>
        <v>0</v>
      </c>
      <c r="I39" s="8">
        <f>SUMIF('5. Pathway Completion'!$C$3:$C$100,"Finance",'5. Pathway Completion'!$O$3:$O$100)</f>
        <v>0</v>
      </c>
      <c r="J39" s="8">
        <f>SUMIF('5. Pathway Completion'!$C$3:$C$100,"Government &amp; Public Administration",'5. Pathway Completion'!$O$3:$O$100)</f>
        <v>0</v>
      </c>
      <c r="K39" s="8">
        <f>SUMIF('5. Pathway Completion'!$C$3:$C$100,"Health Science",'5. Pathway Completion'!$O$3:$O$100)</f>
        <v>0</v>
      </c>
      <c r="L39" s="8">
        <f>SUMIF('5. Pathway Completion'!$C$3:$C$100,"Hospitality &amp; Tourism",'5. Pathway Completion'!$O$3:$O$100)</f>
        <v>0</v>
      </c>
      <c r="M39" s="8">
        <f>SUMIF('5. Pathway Completion'!$C$3:$C$100,"Human Services",'5. Pathway Completion'!$O$3:$O$100)</f>
        <v>0</v>
      </c>
      <c r="N39" s="8">
        <f>SUMIF('5. Pathway Completion'!$C$3:$C$100,"Information Technology",'5. Pathway Completion'!$O$3:$O$100)</f>
        <v>0</v>
      </c>
      <c r="O39" s="8">
        <f>SUMIF('5. Pathway Completion'!$C$3:$C$100,"Law &amp; Public Safety",'5. Pathway Completion'!$O$3:$O$100)</f>
        <v>0</v>
      </c>
      <c r="P39" s="8">
        <f>SUMIF('5. Pathway Completion'!$C$3:$C$100,"Manufacturing",'5. Pathway Completion'!$O$3:$O$100)</f>
        <v>0</v>
      </c>
      <c r="Q39" s="8">
        <f>SUMIF('5. Pathway Completion'!$C$3:$C$100,"Marketing, Sales, &amp; Service",'5. Pathway Completion'!$O$3:$O$100)</f>
        <v>0</v>
      </c>
      <c r="R39" s="8">
        <f>SUMIF('5. Pathway Completion'!$C$3:$C$100,"STEM",'5. Pathway Completion'!$O$3:$O$100)</f>
        <v>0</v>
      </c>
      <c r="S39" s="8">
        <f>SUMIF('5. Pathway Completion'!$C$3:$C$100,"Transportation, Distribution &amp; Logistics",'5. Pathway Completion'!$O$3:$O$100)</f>
        <v>0</v>
      </c>
    </row>
    <row r="40" spans="1:19" s="23" customFormat="1" ht="15.75" thickBot="1" x14ac:dyDescent="0.3">
      <c r="A40" s="179"/>
      <c r="B40" s="11" t="s">
        <v>76</v>
      </c>
      <c r="C40" s="23">
        <f>SUM('5. Pathway Completion'!P$3:P$100)</f>
        <v>0</v>
      </c>
      <c r="D40" s="25">
        <f>SUMIF('5. Pathway Completion'!$C$3:$C$100,"Agriculture, Food, and Natural Resources",'5. Pathway Completion'!$P$3:$P$100)</f>
        <v>0</v>
      </c>
      <c r="E40" s="25">
        <f>SUMIF('5. Pathway Completion'!$C$3:$C$100,"Architecture and Construction",'5. Pathway Completion'!$P$3:$P$100)</f>
        <v>0</v>
      </c>
      <c r="F40" s="25">
        <f>SUMIF('5. Pathway Completion'!$C$3:$C$100,"Arts, Audio/Video Technology &amp; Communications",'5. Pathway Completion'!$P$3:$P$100)</f>
        <v>0</v>
      </c>
      <c r="G40" s="25">
        <f>SUMIF('5. Pathway Completion'!$C$3:$C$100,"Business, Management &amp; Administration",'5. Pathway Completion'!$P$3:$P$100)</f>
        <v>0</v>
      </c>
      <c r="H40" s="25">
        <f>SUMIF('5. Pathway Completion'!$C$3:$C$100,"Education &amp; Training",'5. Pathway Completion'!$P$3:$P$100)</f>
        <v>0</v>
      </c>
      <c r="I40" s="25">
        <f>SUMIF('5. Pathway Completion'!$C$3:$C$100,"Finance",'5. Pathway Completion'!$P$3:$P$100)</f>
        <v>0</v>
      </c>
      <c r="J40" s="25">
        <f>SUMIF('5. Pathway Completion'!$C$3:$C$100,"Government &amp; Public Administration",'5. Pathway Completion'!$P$3:$P$100)</f>
        <v>0</v>
      </c>
      <c r="K40" s="25">
        <f>SUMIF('5. Pathway Completion'!$C$3:$C$100,"Health Science",'5. Pathway Completion'!$P$3:$P$100)</f>
        <v>0</v>
      </c>
      <c r="L40" s="25">
        <f>SUMIF('5. Pathway Completion'!$C$3:$C$100,"Hospitality &amp; Tourism",'5. Pathway Completion'!$P$3:$P$100)</f>
        <v>0</v>
      </c>
      <c r="M40" s="25">
        <f>SUMIF('5. Pathway Completion'!$C$3:$C$100,"Human Services",'5. Pathway Completion'!$P$3:$P$100)</f>
        <v>0</v>
      </c>
      <c r="N40" s="25">
        <f>SUMIF('5. Pathway Completion'!$C$3:$C$100,"Information Technology",'5. Pathway Completion'!$P$3:$P$100)</f>
        <v>0</v>
      </c>
      <c r="O40" s="25">
        <f>SUMIF('5. Pathway Completion'!$C$3:$C$100,"Law &amp; Public Safety",'5. Pathway Completion'!$P$3:$P$100)</f>
        <v>0</v>
      </c>
      <c r="P40" s="25">
        <f>SUMIF('5. Pathway Completion'!$C$3:$C$100,"Manufacturing",'5. Pathway Completion'!$P$3:$P$100)</f>
        <v>0</v>
      </c>
      <c r="Q40" s="25">
        <f>SUMIF('5. Pathway Completion'!$C$3:$C$100,"Marketing, Sales, &amp; Service",'5. Pathway Completion'!$P$3:$P$100)</f>
        <v>0</v>
      </c>
      <c r="R40" s="25">
        <f>SUMIF('5. Pathway Completion'!$C$3:$C$100,"STEM",'5. Pathway Completion'!$P$3:$P$100)</f>
        <v>0</v>
      </c>
      <c r="S40" s="25">
        <f>SUMIF('5. Pathway Completion'!$C$3:$C$100,"Transportation, Distribution &amp; Logistics",'5. Pathway Completion'!$P$3:$P$100)</f>
        <v>0</v>
      </c>
    </row>
  </sheetData>
  <mergeCells count="3">
    <mergeCell ref="A2:A14"/>
    <mergeCell ref="A15:A27"/>
    <mergeCell ref="A28:A40"/>
  </mergeCells>
  <pageMargins left="0.7" right="0.7" top="0.75" bottom="0.75" header="0.3" footer="0.3"/>
  <ignoredErrors>
    <ignoredError sqref="E2:E11 I5 I10 E22:E27 E16 E13:E1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0"/>
  <sheetViews>
    <sheetView topLeftCell="A8" workbookViewId="0">
      <selection activeCell="C28" sqref="C28"/>
    </sheetView>
  </sheetViews>
  <sheetFormatPr defaultColWidth="14.42578125" defaultRowHeight="15" x14ac:dyDescent="0.25"/>
  <cols>
    <col min="1" max="1" width="6.28515625" style="1" bestFit="1" customWidth="1"/>
    <col min="2" max="2" width="27.7109375" style="1" bestFit="1" customWidth="1"/>
    <col min="3" max="3" width="13" bestFit="1" customWidth="1"/>
    <col min="4" max="4" width="11.42578125" bestFit="1" customWidth="1"/>
    <col min="5" max="5" width="13" bestFit="1" customWidth="1"/>
    <col min="6" max="6" width="18.42578125" customWidth="1"/>
    <col min="7" max="7" width="14.28515625" bestFit="1" customWidth="1"/>
    <col min="8" max="8" width="12.28515625" bestFit="1" customWidth="1"/>
    <col min="9" max="9" width="8.140625" bestFit="1" customWidth="1"/>
    <col min="10" max="10" width="14.42578125" bestFit="1" customWidth="1"/>
    <col min="11" max="11" width="8.28515625" bestFit="1" customWidth="1"/>
    <col min="12" max="12" width="12.42578125" bestFit="1" customWidth="1"/>
    <col min="13" max="13" width="9" bestFit="1" customWidth="1"/>
    <col min="14" max="14" width="11.85546875" bestFit="1" customWidth="1"/>
    <col min="15" max="15" width="13.28515625" bestFit="1" customWidth="1"/>
    <col min="16" max="16" width="14.140625" bestFit="1" customWidth="1"/>
    <col min="17" max="17" width="10.42578125" bestFit="1" customWidth="1"/>
    <col min="18" max="18" width="7.140625" bestFit="1" customWidth="1"/>
    <col min="19" max="19" width="15.42578125" customWidth="1"/>
  </cols>
  <sheetData>
    <row r="1" spans="1:19" s="6" customFormat="1" ht="90.75" thickBot="1" x14ac:dyDescent="0.3">
      <c r="C1" s="6" t="s">
        <v>91</v>
      </c>
      <c r="D1" s="6" t="s">
        <v>34</v>
      </c>
      <c r="E1" s="6" t="s">
        <v>35</v>
      </c>
      <c r="F1" s="6" t="s">
        <v>36</v>
      </c>
      <c r="G1" s="6" t="s">
        <v>37</v>
      </c>
      <c r="H1" s="6" t="s">
        <v>38</v>
      </c>
      <c r="I1" s="6" t="s">
        <v>39</v>
      </c>
      <c r="J1" s="6" t="s">
        <v>40</v>
      </c>
      <c r="K1" s="6" t="s">
        <v>41</v>
      </c>
      <c r="L1" s="6" t="s">
        <v>42</v>
      </c>
      <c r="M1" s="6" t="s">
        <v>43</v>
      </c>
      <c r="N1" s="6" t="s">
        <v>44</v>
      </c>
      <c r="O1" s="6" t="s">
        <v>45</v>
      </c>
      <c r="P1" s="6" t="s">
        <v>92</v>
      </c>
      <c r="Q1" s="6" t="s">
        <v>46</v>
      </c>
      <c r="R1" s="6" t="s">
        <v>47</v>
      </c>
      <c r="S1" s="6" t="s">
        <v>48</v>
      </c>
    </row>
    <row r="2" spans="1:19" s="60" customFormat="1" x14ac:dyDescent="0.25">
      <c r="A2" s="176" t="s">
        <v>88</v>
      </c>
      <c r="B2" s="11" t="s">
        <v>1</v>
      </c>
      <c r="C2" s="59" t="e">
        <f>'Counts by Cluster'!C2/'Counts by Cluster'!C2</f>
        <v>#DIV/0!</v>
      </c>
      <c r="D2" s="59" t="e">
        <f>'Counts by Cluster'!D2/'Counts by Cluster'!$D$2</f>
        <v>#DIV/0!</v>
      </c>
      <c r="E2" s="59" t="e">
        <f>'Counts by Cluster'!E2/'Counts by Cluster'!$E$2</f>
        <v>#DIV/0!</v>
      </c>
      <c r="F2" s="59" t="e">
        <f>'Counts by Cluster'!F2/'Counts by Cluster'!$F$2</f>
        <v>#DIV/0!</v>
      </c>
      <c r="G2" s="59" t="e">
        <f>'Counts by Cluster'!G2/'Counts by Cluster'!$G$2</f>
        <v>#DIV/0!</v>
      </c>
      <c r="H2" s="59" t="e">
        <f>'Counts by Cluster'!H2/'Counts by Cluster'!$H$2</f>
        <v>#DIV/0!</v>
      </c>
      <c r="I2" s="59" t="e">
        <f>'Counts by Cluster'!I2/'Counts by Cluster'!$I$2</f>
        <v>#DIV/0!</v>
      </c>
      <c r="J2" s="59" t="e">
        <f>'Counts by Cluster'!J2/'Counts by Cluster'!$J$2</f>
        <v>#DIV/0!</v>
      </c>
      <c r="K2" s="59" t="e">
        <f>'Counts by Cluster'!K2/'Counts by Cluster'!$K$2</f>
        <v>#DIV/0!</v>
      </c>
      <c r="L2" s="59" t="e">
        <f>'Counts by Cluster'!L2/'Counts by Cluster'!$L$2</f>
        <v>#DIV/0!</v>
      </c>
      <c r="M2" s="59" t="e">
        <f>'Counts by Cluster'!M2/'Counts by Cluster'!$M$2</f>
        <v>#DIV/0!</v>
      </c>
      <c r="N2" s="59" t="e">
        <f>'Counts by Cluster'!N2/'Counts by Cluster'!$N$2</f>
        <v>#DIV/0!</v>
      </c>
      <c r="O2" s="59" t="e">
        <f>'Counts by Cluster'!O2/'Counts by Cluster'!$O$2</f>
        <v>#DIV/0!</v>
      </c>
      <c r="P2" s="59" t="e">
        <f>'Counts by Cluster'!P2/'Counts by Cluster'!$P$2</f>
        <v>#DIV/0!</v>
      </c>
      <c r="Q2" s="59" t="e">
        <f>'Counts by Cluster'!Q2/'Counts by Cluster'!$Q$2</f>
        <v>#DIV/0!</v>
      </c>
      <c r="R2" s="59" t="e">
        <f>'Counts by Cluster'!R2/'Counts by Cluster'!$R$2</f>
        <v>#DIV/0!</v>
      </c>
      <c r="S2" s="59" t="e">
        <f>'Counts by Cluster'!S2/'Counts by Cluster'!$S$2</f>
        <v>#DIV/0!</v>
      </c>
    </row>
    <row r="3" spans="1:19" s="58" customFormat="1" x14ac:dyDescent="0.25">
      <c r="A3" s="177"/>
      <c r="B3" s="11" t="s">
        <v>2</v>
      </c>
      <c r="C3" s="57" t="e">
        <f>'Counts by Cluster'!C3/'Counts by Cluster'!$C$2</f>
        <v>#DIV/0!</v>
      </c>
      <c r="D3" s="57" t="e">
        <f>'Counts by Cluster'!D3/'Counts by Cluster'!$D$2</f>
        <v>#DIV/0!</v>
      </c>
      <c r="E3" s="57" t="e">
        <f>'Counts by Cluster'!E3/'Counts by Cluster'!$E$2</f>
        <v>#DIV/0!</v>
      </c>
      <c r="F3" s="57" t="e">
        <f>'Counts by Cluster'!F3/'Counts by Cluster'!$F$2</f>
        <v>#DIV/0!</v>
      </c>
      <c r="G3" s="57" t="e">
        <f>'Counts by Cluster'!G3/'Counts by Cluster'!$G$2</f>
        <v>#DIV/0!</v>
      </c>
      <c r="H3" s="57" t="e">
        <f>'Counts by Cluster'!H3/'Counts by Cluster'!$H$2</f>
        <v>#DIV/0!</v>
      </c>
      <c r="I3" s="57" t="e">
        <f>'Counts by Cluster'!I3/'Counts by Cluster'!$I$2</f>
        <v>#DIV/0!</v>
      </c>
      <c r="J3" s="57" t="e">
        <f>'Counts by Cluster'!J3/'Counts by Cluster'!$J$2</f>
        <v>#DIV/0!</v>
      </c>
      <c r="K3" s="57" t="e">
        <f>'Counts by Cluster'!K3/'Counts by Cluster'!$K$2</f>
        <v>#DIV/0!</v>
      </c>
      <c r="L3" s="57" t="e">
        <f>'Counts by Cluster'!L3/'Counts by Cluster'!$L$2</f>
        <v>#DIV/0!</v>
      </c>
      <c r="M3" s="57" t="e">
        <f>'Counts by Cluster'!M3/'Counts by Cluster'!$M$2</f>
        <v>#DIV/0!</v>
      </c>
      <c r="N3" s="57" t="e">
        <f>'Counts by Cluster'!N3/'Counts by Cluster'!$N$2</f>
        <v>#DIV/0!</v>
      </c>
      <c r="O3" s="57" t="e">
        <f>'Counts by Cluster'!O3/'Counts by Cluster'!$O$2</f>
        <v>#DIV/0!</v>
      </c>
      <c r="P3" s="57" t="e">
        <f>'Counts by Cluster'!P3/'Counts by Cluster'!$P$2</f>
        <v>#DIV/0!</v>
      </c>
      <c r="Q3" s="57" t="e">
        <f>'Counts by Cluster'!Q3/'Counts by Cluster'!$Q$2</f>
        <v>#DIV/0!</v>
      </c>
      <c r="R3" s="57" t="e">
        <f>'Counts by Cluster'!R3/'Counts by Cluster'!$R$2</f>
        <v>#DIV/0!</v>
      </c>
      <c r="S3" s="57" t="e">
        <f>'Counts by Cluster'!S3/'Counts by Cluster'!$S$2</f>
        <v>#DIV/0!</v>
      </c>
    </row>
    <row r="4" spans="1:19" s="58" customFormat="1" x14ac:dyDescent="0.25">
      <c r="A4" s="177"/>
      <c r="B4" s="11" t="s">
        <v>3</v>
      </c>
      <c r="C4" s="57" t="e">
        <f>'Counts by Cluster'!C4/'Counts by Cluster'!$C$2</f>
        <v>#DIV/0!</v>
      </c>
      <c r="D4" s="57" t="e">
        <f>'Counts by Cluster'!D4/'Counts by Cluster'!$D$2</f>
        <v>#DIV/0!</v>
      </c>
      <c r="E4" s="57" t="e">
        <f>'Counts by Cluster'!E4/'Counts by Cluster'!$E$2</f>
        <v>#DIV/0!</v>
      </c>
      <c r="F4" s="57" t="e">
        <f>'Counts by Cluster'!F4/'Counts by Cluster'!$F$2</f>
        <v>#DIV/0!</v>
      </c>
      <c r="G4" s="57" t="e">
        <f>'Counts by Cluster'!G4/'Counts by Cluster'!$G$2</f>
        <v>#DIV/0!</v>
      </c>
      <c r="H4" s="57" t="e">
        <f>'Counts by Cluster'!H4/'Counts by Cluster'!$H$2</f>
        <v>#DIV/0!</v>
      </c>
      <c r="I4" s="57" t="e">
        <f>'Counts by Cluster'!I4/'Counts by Cluster'!$I$2</f>
        <v>#DIV/0!</v>
      </c>
      <c r="J4" s="57" t="e">
        <f>'Counts by Cluster'!J4/'Counts by Cluster'!$J$2</f>
        <v>#DIV/0!</v>
      </c>
      <c r="K4" s="57" t="e">
        <f>'Counts by Cluster'!K4/'Counts by Cluster'!$K$2</f>
        <v>#DIV/0!</v>
      </c>
      <c r="L4" s="57" t="e">
        <f>'Counts by Cluster'!L4/'Counts by Cluster'!$L$2</f>
        <v>#DIV/0!</v>
      </c>
      <c r="M4" s="57" t="e">
        <f>'Counts by Cluster'!M4/'Counts by Cluster'!$M$2</f>
        <v>#DIV/0!</v>
      </c>
      <c r="N4" s="57" t="e">
        <f>'Counts by Cluster'!N4/'Counts by Cluster'!$N$2</f>
        <v>#DIV/0!</v>
      </c>
      <c r="O4" s="57" t="e">
        <f>'Counts by Cluster'!O4/'Counts by Cluster'!$O$2</f>
        <v>#DIV/0!</v>
      </c>
      <c r="P4" s="57" t="e">
        <f>'Counts by Cluster'!P4/'Counts by Cluster'!$P$2</f>
        <v>#DIV/0!</v>
      </c>
      <c r="Q4" s="57" t="e">
        <f>'Counts by Cluster'!Q4/'Counts by Cluster'!$Q$2</f>
        <v>#DIV/0!</v>
      </c>
      <c r="R4" s="57" t="e">
        <f>'Counts by Cluster'!R4/'Counts by Cluster'!$R$2</f>
        <v>#DIV/0!</v>
      </c>
      <c r="S4" s="57" t="e">
        <f>'Counts by Cluster'!S4/'Counts by Cluster'!$S$2</f>
        <v>#DIV/0!</v>
      </c>
    </row>
    <row r="5" spans="1:19" s="58" customFormat="1" x14ac:dyDescent="0.25">
      <c r="A5" s="177"/>
      <c r="B5" s="11" t="s">
        <v>4</v>
      </c>
      <c r="C5" s="57" t="e">
        <f>'Counts by Cluster'!C5/'Counts by Cluster'!$C$2</f>
        <v>#DIV/0!</v>
      </c>
      <c r="D5" s="57" t="e">
        <f>'Counts by Cluster'!D5/'Counts by Cluster'!$D$2</f>
        <v>#DIV/0!</v>
      </c>
      <c r="E5" s="57" t="e">
        <f>'Counts by Cluster'!E5/'Counts by Cluster'!$E$2</f>
        <v>#DIV/0!</v>
      </c>
      <c r="F5" s="57" t="e">
        <f>'Counts by Cluster'!F5/'Counts by Cluster'!$F$2</f>
        <v>#DIV/0!</v>
      </c>
      <c r="G5" s="57" t="e">
        <f>'Counts by Cluster'!G5/'Counts by Cluster'!$G$2</f>
        <v>#DIV/0!</v>
      </c>
      <c r="H5" s="57" t="e">
        <f>'Counts by Cluster'!H5/'Counts by Cluster'!$H$2</f>
        <v>#DIV/0!</v>
      </c>
      <c r="I5" s="57" t="e">
        <f>'Counts by Cluster'!I5/'Counts by Cluster'!$I$2</f>
        <v>#DIV/0!</v>
      </c>
      <c r="J5" s="57" t="e">
        <f>'Counts by Cluster'!J5/'Counts by Cluster'!$J$2</f>
        <v>#DIV/0!</v>
      </c>
      <c r="K5" s="57" t="e">
        <f>'Counts by Cluster'!K5/'Counts by Cluster'!$K$2</f>
        <v>#DIV/0!</v>
      </c>
      <c r="L5" s="57" t="e">
        <f>'Counts by Cluster'!L5/'Counts by Cluster'!$L$2</f>
        <v>#DIV/0!</v>
      </c>
      <c r="M5" s="57" t="e">
        <f>'Counts by Cluster'!M5/'Counts by Cluster'!$M$2</f>
        <v>#DIV/0!</v>
      </c>
      <c r="N5" s="57" t="e">
        <f>'Counts by Cluster'!N5/'Counts by Cluster'!$N$2</f>
        <v>#DIV/0!</v>
      </c>
      <c r="O5" s="57" t="e">
        <f>'Counts by Cluster'!O5/'Counts by Cluster'!$O$2</f>
        <v>#DIV/0!</v>
      </c>
      <c r="P5" s="57" t="e">
        <f>'Counts by Cluster'!P5/'Counts by Cluster'!$P$2</f>
        <v>#DIV/0!</v>
      </c>
      <c r="Q5" s="57" t="e">
        <f>'Counts by Cluster'!Q5/'Counts by Cluster'!$Q$2</f>
        <v>#DIV/0!</v>
      </c>
      <c r="R5" s="57" t="e">
        <f>'Counts by Cluster'!R5/'Counts by Cluster'!$R$2</f>
        <v>#DIV/0!</v>
      </c>
      <c r="S5" s="57" t="e">
        <f>'Counts by Cluster'!S5/'Counts by Cluster'!$S$2</f>
        <v>#DIV/0!</v>
      </c>
    </row>
    <row r="6" spans="1:19" s="58" customFormat="1" x14ac:dyDescent="0.25">
      <c r="A6" s="177"/>
      <c r="B6" s="11" t="s">
        <v>78</v>
      </c>
      <c r="C6" s="57" t="e">
        <f>'Counts by Cluster'!C6/'Counts by Cluster'!$C$2</f>
        <v>#DIV/0!</v>
      </c>
      <c r="D6" s="57" t="e">
        <f>'Counts by Cluster'!D6/'Counts by Cluster'!$D$2</f>
        <v>#DIV/0!</v>
      </c>
      <c r="E6" s="57" t="e">
        <f>'Counts by Cluster'!E6/'Counts by Cluster'!$E$2</f>
        <v>#DIV/0!</v>
      </c>
      <c r="F6" s="57" t="e">
        <f>'Counts by Cluster'!F6/'Counts by Cluster'!$F$2</f>
        <v>#DIV/0!</v>
      </c>
      <c r="G6" s="57" t="e">
        <f>'Counts by Cluster'!G6/'Counts by Cluster'!$G$2</f>
        <v>#DIV/0!</v>
      </c>
      <c r="H6" s="57" t="e">
        <f>'Counts by Cluster'!H6/'Counts by Cluster'!$H$2</f>
        <v>#DIV/0!</v>
      </c>
      <c r="I6" s="57" t="e">
        <f>'Counts by Cluster'!I6/'Counts by Cluster'!$I$2</f>
        <v>#DIV/0!</v>
      </c>
      <c r="J6" s="57" t="e">
        <f>'Counts by Cluster'!J6/'Counts by Cluster'!$J$2</f>
        <v>#DIV/0!</v>
      </c>
      <c r="K6" s="57" t="e">
        <f>'Counts by Cluster'!K6/'Counts by Cluster'!$K$2</f>
        <v>#DIV/0!</v>
      </c>
      <c r="L6" s="57" t="e">
        <f>'Counts by Cluster'!L6/'Counts by Cluster'!$L$2</f>
        <v>#DIV/0!</v>
      </c>
      <c r="M6" s="57" t="e">
        <f>'Counts by Cluster'!M6/'Counts by Cluster'!$M$2</f>
        <v>#DIV/0!</v>
      </c>
      <c r="N6" s="57" t="e">
        <f>'Counts by Cluster'!N6/'Counts by Cluster'!$N$2</f>
        <v>#DIV/0!</v>
      </c>
      <c r="O6" s="57" t="e">
        <f>'Counts by Cluster'!O6/'Counts by Cluster'!$O$2</f>
        <v>#DIV/0!</v>
      </c>
      <c r="P6" s="57" t="e">
        <f>'Counts by Cluster'!P6/'Counts by Cluster'!$P$2</f>
        <v>#DIV/0!</v>
      </c>
      <c r="Q6" s="57" t="e">
        <f>'Counts by Cluster'!Q6/'Counts by Cluster'!$Q$2</f>
        <v>#DIV/0!</v>
      </c>
      <c r="R6" s="57" t="e">
        <f>'Counts by Cluster'!R6/'Counts by Cluster'!$R$2</f>
        <v>#DIV/0!</v>
      </c>
      <c r="S6" s="57" t="e">
        <f>'Counts by Cluster'!S6/'Counts by Cluster'!$S$2</f>
        <v>#DIV/0!</v>
      </c>
    </row>
    <row r="7" spans="1:19" s="58" customFormat="1" x14ac:dyDescent="0.25">
      <c r="A7" s="177"/>
      <c r="B7" s="11" t="s">
        <v>5</v>
      </c>
      <c r="C7" s="57" t="e">
        <f>'Counts by Cluster'!C7/'Counts by Cluster'!$C$2</f>
        <v>#DIV/0!</v>
      </c>
      <c r="D7" s="57" t="e">
        <f>'Counts by Cluster'!D7/'Counts by Cluster'!$D$2</f>
        <v>#DIV/0!</v>
      </c>
      <c r="E7" s="57" t="e">
        <f>'Counts by Cluster'!E7/'Counts by Cluster'!$E$2</f>
        <v>#DIV/0!</v>
      </c>
      <c r="F7" s="57" t="e">
        <f>'Counts by Cluster'!F7/'Counts by Cluster'!$F$2</f>
        <v>#DIV/0!</v>
      </c>
      <c r="G7" s="57" t="e">
        <f>'Counts by Cluster'!G7/'Counts by Cluster'!$G$2</f>
        <v>#DIV/0!</v>
      </c>
      <c r="H7" s="57" t="e">
        <f>'Counts by Cluster'!H7/'Counts by Cluster'!$H$2</f>
        <v>#DIV/0!</v>
      </c>
      <c r="I7" s="57" t="e">
        <f>'Counts by Cluster'!I7/'Counts by Cluster'!$I$2</f>
        <v>#DIV/0!</v>
      </c>
      <c r="J7" s="57" t="e">
        <f>'Counts by Cluster'!J7/'Counts by Cluster'!$J$2</f>
        <v>#DIV/0!</v>
      </c>
      <c r="K7" s="57" t="e">
        <f>'Counts by Cluster'!K7/'Counts by Cluster'!$K$2</f>
        <v>#DIV/0!</v>
      </c>
      <c r="L7" s="57" t="e">
        <f>'Counts by Cluster'!L7/'Counts by Cluster'!$L$2</f>
        <v>#DIV/0!</v>
      </c>
      <c r="M7" s="57" t="e">
        <f>'Counts by Cluster'!M7/'Counts by Cluster'!$M$2</f>
        <v>#DIV/0!</v>
      </c>
      <c r="N7" s="57" t="e">
        <f>'Counts by Cluster'!N7/'Counts by Cluster'!$N$2</f>
        <v>#DIV/0!</v>
      </c>
      <c r="O7" s="57" t="e">
        <f>'Counts by Cluster'!O7/'Counts by Cluster'!$O$2</f>
        <v>#DIV/0!</v>
      </c>
      <c r="P7" s="57" t="e">
        <f>'Counts by Cluster'!P7/'Counts by Cluster'!$P$2</f>
        <v>#DIV/0!</v>
      </c>
      <c r="Q7" s="57" t="e">
        <f>'Counts by Cluster'!Q7/'Counts by Cluster'!$Q$2</f>
        <v>#DIV/0!</v>
      </c>
      <c r="R7" s="57" t="e">
        <f>'Counts by Cluster'!R7/'Counts by Cluster'!$R$2</f>
        <v>#DIV/0!</v>
      </c>
      <c r="S7" s="57" t="e">
        <f>'Counts by Cluster'!S7/'Counts by Cluster'!$S$2</f>
        <v>#DIV/0!</v>
      </c>
    </row>
    <row r="8" spans="1:19" s="58" customFormat="1" x14ac:dyDescent="0.25">
      <c r="A8" s="177"/>
      <c r="B8" s="11" t="s">
        <v>32</v>
      </c>
      <c r="C8" s="57" t="e">
        <f>'Counts by Cluster'!C8/'Counts by Cluster'!$C$2</f>
        <v>#DIV/0!</v>
      </c>
      <c r="D8" s="57" t="e">
        <f>'Counts by Cluster'!D8/'Counts by Cluster'!$D$2</f>
        <v>#DIV/0!</v>
      </c>
      <c r="E8" s="57" t="e">
        <f>'Counts by Cluster'!E8/'Counts by Cluster'!$E$2</f>
        <v>#DIV/0!</v>
      </c>
      <c r="F8" s="57" t="e">
        <f>'Counts by Cluster'!F8/'Counts by Cluster'!$F$2</f>
        <v>#DIV/0!</v>
      </c>
      <c r="G8" s="57" t="e">
        <f>'Counts by Cluster'!G8/'Counts by Cluster'!$G$2</f>
        <v>#DIV/0!</v>
      </c>
      <c r="H8" s="57" t="e">
        <f>'Counts by Cluster'!H8/'Counts by Cluster'!$H$2</f>
        <v>#DIV/0!</v>
      </c>
      <c r="I8" s="57" t="e">
        <f>'Counts by Cluster'!I8/'Counts by Cluster'!$I$2</f>
        <v>#DIV/0!</v>
      </c>
      <c r="J8" s="57" t="e">
        <f>'Counts by Cluster'!J8/'Counts by Cluster'!$J$2</f>
        <v>#DIV/0!</v>
      </c>
      <c r="K8" s="57" t="e">
        <f>'Counts by Cluster'!K8/'Counts by Cluster'!$K$2</f>
        <v>#DIV/0!</v>
      </c>
      <c r="L8" s="57" t="e">
        <f>'Counts by Cluster'!L8/'Counts by Cluster'!$L$2</f>
        <v>#DIV/0!</v>
      </c>
      <c r="M8" s="57" t="e">
        <f>'Counts by Cluster'!M8/'Counts by Cluster'!$M$2</f>
        <v>#DIV/0!</v>
      </c>
      <c r="N8" s="57" t="e">
        <f>'Counts by Cluster'!N8/'Counts by Cluster'!$N$2</f>
        <v>#DIV/0!</v>
      </c>
      <c r="O8" s="57" t="e">
        <f>'Counts by Cluster'!O8/'Counts by Cluster'!$O$2</f>
        <v>#DIV/0!</v>
      </c>
      <c r="P8" s="57" t="e">
        <f>'Counts by Cluster'!P8/'Counts by Cluster'!$P$2</f>
        <v>#DIV/0!</v>
      </c>
      <c r="Q8" s="57" t="e">
        <f>'Counts by Cluster'!Q8/'Counts by Cluster'!$Q$2</f>
        <v>#DIV/0!</v>
      </c>
      <c r="R8" s="57" t="e">
        <f>'Counts by Cluster'!R8/'Counts by Cluster'!$R$2</f>
        <v>#DIV/0!</v>
      </c>
      <c r="S8" s="57" t="e">
        <f>'Counts by Cluster'!S8/'Counts by Cluster'!$S$2</f>
        <v>#DIV/0!</v>
      </c>
    </row>
    <row r="9" spans="1:19" s="58" customFormat="1" x14ac:dyDescent="0.25">
      <c r="A9" s="177"/>
      <c r="B9" s="11" t="s">
        <v>77</v>
      </c>
      <c r="C9" s="57" t="e">
        <f>'Counts by Cluster'!C9/'Counts by Cluster'!$C$2</f>
        <v>#DIV/0!</v>
      </c>
      <c r="D9" s="57" t="e">
        <f>'Counts by Cluster'!D9/'Counts by Cluster'!$D$2</f>
        <v>#DIV/0!</v>
      </c>
      <c r="E9" s="57" t="e">
        <f>'Counts by Cluster'!E9/'Counts by Cluster'!$E$2</f>
        <v>#DIV/0!</v>
      </c>
      <c r="F9" s="57" t="e">
        <f>'Counts by Cluster'!F9/'Counts by Cluster'!$F$2</f>
        <v>#DIV/0!</v>
      </c>
      <c r="G9" s="57" t="e">
        <f>'Counts by Cluster'!G9/'Counts by Cluster'!$G$2</f>
        <v>#DIV/0!</v>
      </c>
      <c r="H9" s="57" t="e">
        <f>'Counts by Cluster'!H9/'Counts by Cluster'!$H$2</f>
        <v>#DIV/0!</v>
      </c>
      <c r="I9" s="57" t="e">
        <f>'Counts by Cluster'!I9/'Counts by Cluster'!$I$2</f>
        <v>#DIV/0!</v>
      </c>
      <c r="J9" s="57" t="e">
        <f>'Counts by Cluster'!J9/'Counts by Cluster'!$J$2</f>
        <v>#DIV/0!</v>
      </c>
      <c r="K9" s="57" t="e">
        <f>'Counts by Cluster'!K9/'Counts by Cluster'!$K$2</f>
        <v>#DIV/0!</v>
      </c>
      <c r="L9" s="57" t="e">
        <f>'Counts by Cluster'!L9/'Counts by Cluster'!$L$2</f>
        <v>#DIV/0!</v>
      </c>
      <c r="M9" s="57" t="e">
        <f>'Counts by Cluster'!M9/'Counts by Cluster'!$M$2</f>
        <v>#DIV/0!</v>
      </c>
      <c r="N9" s="57" t="e">
        <f>'Counts by Cluster'!N9/'Counts by Cluster'!$N$2</f>
        <v>#DIV/0!</v>
      </c>
      <c r="O9" s="57" t="e">
        <f>'Counts by Cluster'!O9/'Counts by Cluster'!$O$2</f>
        <v>#DIV/0!</v>
      </c>
      <c r="P9" s="57" t="e">
        <f>'Counts by Cluster'!P9/'Counts by Cluster'!$P$2</f>
        <v>#DIV/0!</v>
      </c>
      <c r="Q9" s="57" t="e">
        <f>'Counts by Cluster'!Q9/'Counts by Cluster'!$Q$2</f>
        <v>#DIV/0!</v>
      </c>
      <c r="R9" s="57" t="e">
        <f>'Counts by Cluster'!R9/'Counts by Cluster'!$R$2</f>
        <v>#DIV/0!</v>
      </c>
      <c r="S9" s="57" t="e">
        <f>'Counts by Cluster'!S9/'Counts by Cluster'!$S$2</f>
        <v>#DIV/0!</v>
      </c>
    </row>
    <row r="10" spans="1:19" s="58" customFormat="1" x14ac:dyDescent="0.25">
      <c r="A10" s="177"/>
      <c r="B10" s="11" t="s">
        <v>79</v>
      </c>
      <c r="C10" s="57" t="e">
        <f>'Counts by Cluster'!C10/'Counts by Cluster'!$C$2</f>
        <v>#DIV/0!</v>
      </c>
      <c r="D10" s="57" t="e">
        <f>'Counts by Cluster'!D10/'Counts by Cluster'!$D$2</f>
        <v>#DIV/0!</v>
      </c>
      <c r="E10" s="57" t="e">
        <f>'Counts by Cluster'!E10/'Counts by Cluster'!$E$2</f>
        <v>#DIV/0!</v>
      </c>
      <c r="F10" s="57" t="e">
        <f>'Counts by Cluster'!F10/'Counts by Cluster'!$F$2</f>
        <v>#DIV/0!</v>
      </c>
      <c r="G10" s="57" t="e">
        <f>'Counts by Cluster'!G10/'Counts by Cluster'!$G$2</f>
        <v>#DIV/0!</v>
      </c>
      <c r="H10" s="57" t="e">
        <f>'Counts by Cluster'!H10/'Counts by Cluster'!$H$2</f>
        <v>#DIV/0!</v>
      </c>
      <c r="I10" s="57" t="e">
        <f>'Counts by Cluster'!I10/'Counts by Cluster'!$I$2</f>
        <v>#DIV/0!</v>
      </c>
      <c r="J10" s="57" t="e">
        <f>'Counts by Cluster'!J10/'Counts by Cluster'!$J$2</f>
        <v>#DIV/0!</v>
      </c>
      <c r="K10" s="57" t="e">
        <f>'Counts by Cluster'!K10/'Counts by Cluster'!$K$2</f>
        <v>#DIV/0!</v>
      </c>
      <c r="L10" s="57" t="e">
        <f>'Counts by Cluster'!L10/'Counts by Cluster'!$L$2</f>
        <v>#DIV/0!</v>
      </c>
      <c r="M10" s="57" t="e">
        <f>'Counts by Cluster'!M10/'Counts by Cluster'!$M$2</f>
        <v>#DIV/0!</v>
      </c>
      <c r="N10" s="57" t="e">
        <f>'Counts by Cluster'!N10/'Counts by Cluster'!$N$2</f>
        <v>#DIV/0!</v>
      </c>
      <c r="O10" s="57" t="e">
        <f>'Counts by Cluster'!O10/'Counts by Cluster'!$O$2</f>
        <v>#DIV/0!</v>
      </c>
      <c r="P10" s="57" t="e">
        <f>'Counts by Cluster'!P10/'Counts by Cluster'!$P$2</f>
        <v>#DIV/0!</v>
      </c>
      <c r="Q10" s="57" t="e">
        <f>'Counts by Cluster'!Q10/'Counts by Cluster'!$Q$2</f>
        <v>#DIV/0!</v>
      </c>
      <c r="R10" s="57" t="e">
        <f>'Counts by Cluster'!R10/'Counts by Cluster'!$R$2</f>
        <v>#DIV/0!</v>
      </c>
      <c r="S10" s="57" t="e">
        <f>'Counts by Cluster'!S10/'Counts by Cluster'!$S$2</f>
        <v>#DIV/0!</v>
      </c>
    </row>
    <row r="11" spans="1:19" s="58" customFormat="1" x14ac:dyDescent="0.25">
      <c r="A11" s="177"/>
      <c r="B11" s="78" t="s">
        <v>29</v>
      </c>
      <c r="C11" s="57" t="e">
        <f>'Counts by Cluster'!C11/'Counts by Cluster'!$C$2</f>
        <v>#DIV/0!</v>
      </c>
      <c r="D11" s="57" t="e">
        <f>'Counts by Cluster'!D11/'Counts by Cluster'!$D$2</f>
        <v>#DIV/0!</v>
      </c>
      <c r="E11" s="57" t="e">
        <f>'Counts by Cluster'!E11/'Counts by Cluster'!$E$2</f>
        <v>#DIV/0!</v>
      </c>
      <c r="F11" s="57" t="e">
        <f>'Counts by Cluster'!F11/'Counts by Cluster'!$F$2</f>
        <v>#DIV/0!</v>
      </c>
      <c r="G11" s="57" t="e">
        <f>'Counts by Cluster'!G11/'Counts by Cluster'!$G$2</f>
        <v>#DIV/0!</v>
      </c>
      <c r="H11" s="57" t="e">
        <f>'Counts by Cluster'!H11/'Counts by Cluster'!$H$2</f>
        <v>#DIV/0!</v>
      </c>
      <c r="I11" s="57" t="e">
        <f>'Counts by Cluster'!I11/'Counts by Cluster'!$I$2</f>
        <v>#DIV/0!</v>
      </c>
      <c r="J11" s="57" t="e">
        <f>'Counts by Cluster'!J11/'Counts by Cluster'!$J$2</f>
        <v>#DIV/0!</v>
      </c>
      <c r="K11" s="57" t="e">
        <f>'Counts by Cluster'!K11/'Counts by Cluster'!$K$2</f>
        <v>#DIV/0!</v>
      </c>
      <c r="L11" s="57" t="e">
        <f>'Counts by Cluster'!L11/'Counts by Cluster'!$L$2</f>
        <v>#DIV/0!</v>
      </c>
      <c r="M11" s="57" t="e">
        <f>'Counts by Cluster'!M11/'Counts by Cluster'!$M$2</f>
        <v>#DIV/0!</v>
      </c>
      <c r="N11" s="57" t="e">
        <f>'Counts by Cluster'!N11/'Counts by Cluster'!$N$2</f>
        <v>#DIV/0!</v>
      </c>
      <c r="O11" s="57" t="e">
        <f>'Counts by Cluster'!O11/'Counts by Cluster'!$O$2</f>
        <v>#DIV/0!</v>
      </c>
      <c r="P11" s="57" t="e">
        <f>'Counts by Cluster'!P11/'Counts by Cluster'!$P$2</f>
        <v>#DIV/0!</v>
      </c>
      <c r="Q11" s="57" t="e">
        <f>'Counts by Cluster'!Q11/'Counts by Cluster'!$Q$2</f>
        <v>#DIV/0!</v>
      </c>
      <c r="R11" s="57" t="e">
        <f>'Counts by Cluster'!R11/'Counts by Cluster'!$R$2</f>
        <v>#DIV/0!</v>
      </c>
      <c r="S11" s="57" t="e">
        <f>'Counts by Cluster'!S11/'Counts by Cluster'!$S$2</f>
        <v>#DIV/0!</v>
      </c>
    </row>
    <row r="12" spans="1:19" s="58" customFormat="1" x14ac:dyDescent="0.25">
      <c r="A12" s="177"/>
      <c r="B12" s="78" t="s">
        <v>30</v>
      </c>
      <c r="C12" s="57" t="e">
        <f>'Counts by Cluster'!C12/'Counts by Cluster'!$C$2</f>
        <v>#DIV/0!</v>
      </c>
      <c r="D12" s="57" t="e">
        <f>'Counts by Cluster'!D12/'Counts by Cluster'!$D$2</f>
        <v>#DIV/0!</v>
      </c>
      <c r="E12" s="57" t="e">
        <f>'Counts by Cluster'!E12/'Counts by Cluster'!$E$2</f>
        <v>#DIV/0!</v>
      </c>
      <c r="F12" s="57" t="e">
        <f>'Counts by Cluster'!F12/'Counts by Cluster'!$F$2</f>
        <v>#DIV/0!</v>
      </c>
      <c r="G12" s="57" t="e">
        <f>'Counts by Cluster'!G12/'Counts by Cluster'!$G$2</f>
        <v>#DIV/0!</v>
      </c>
      <c r="H12" s="57" t="e">
        <f>'Counts by Cluster'!H12/'Counts by Cluster'!$H$2</f>
        <v>#DIV/0!</v>
      </c>
      <c r="I12" s="57" t="e">
        <f>'Counts by Cluster'!I12/'Counts by Cluster'!$I$2</f>
        <v>#DIV/0!</v>
      </c>
      <c r="J12" s="57" t="e">
        <f>'Counts by Cluster'!J12/'Counts by Cluster'!$J$2</f>
        <v>#DIV/0!</v>
      </c>
      <c r="K12" s="57" t="e">
        <f>'Counts by Cluster'!K12/'Counts by Cluster'!$K$2</f>
        <v>#DIV/0!</v>
      </c>
      <c r="L12" s="57" t="e">
        <f>'Counts by Cluster'!L12/'Counts by Cluster'!$L$2</f>
        <v>#DIV/0!</v>
      </c>
      <c r="M12" s="57" t="e">
        <f>'Counts by Cluster'!M12/'Counts by Cluster'!$M$2</f>
        <v>#DIV/0!</v>
      </c>
      <c r="N12" s="57" t="e">
        <f>'Counts by Cluster'!N12/'Counts by Cluster'!$N$2</f>
        <v>#DIV/0!</v>
      </c>
      <c r="O12" s="57" t="e">
        <f>'Counts by Cluster'!O12/'Counts by Cluster'!$O$2</f>
        <v>#DIV/0!</v>
      </c>
      <c r="P12" s="57" t="e">
        <f>'Counts by Cluster'!P12/'Counts by Cluster'!$P$2</f>
        <v>#DIV/0!</v>
      </c>
      <c r="Q12" s="57" t="e">
        <f>'Counts by Cluster'!Q12/'Counts by Cluster'!$Q$2</f>
        <v>#DIV/0!</v>
      </c>
      <c r="R12" s="57" t="e">
        <f>'Counts by Cluster'!R12/'Counts by Cluster'!$R$2</f>
        <v>#DIV/0!</v>
      </c>
      <c r="S12" s="57" t="e">
        <f>'Counts by Cluster'!S12/'Counts by Cluster'!$S$2</f>
        <v>#DIV/0!</v>
      </c>
    </row>
    <row r="13" spans="1:19" s="58" customFormat="1" x14ac:dyDescent="0.25">
      <c r="A13" s="177"/>
      <c r="B13" s="11" t="s">
        <v>80</v>
      </c>
      <c r="C13" s="57" t="e">
        <f>'Counts by Cluster'!C13/'Counts by Cluster'!$C$2</f>
        <v>#DIV/0!</v>
      </c>
      <c r="D13" s="57" t="e">
        <f>'Counts by Cluster'!D13/'Counts by Cluster'!$D$2</f>
        <v>#DIV/0!</v>
      </c>
      <c r="E13" s="57" t="e">
        <f>'Counts by Cluster'!E13/'Counts by Cluster'!$E$2</f>
        <v>#DIV/0!</v>
      </c>
      <c r="F13" s="57" t="e">
        <f>'Counts by Cluster'!F13/'Counts by Cluster'!$F$2</f>
        <v>#DIV/0!</v>
      </c>
      <c r="G13" s="57" t="e">
        <f>'Counts by Cluster'!G13/'Counts by Cluster'!$G$2</f>
        <v>#DIV/0!</v>
      </c>
      <c r="H13" s="57" t="e">
        <f>'Counts by Cluster'!H13/'Counts by Cluster'!$H$2</f>
        <v>#DIV/0!</v>
      </c>
      <c r="I13" s="57" t="e">
        <f>'Counts by Cluster'!I13/'Counts by Cluster'!$I$2</f>
        <v>#DIV/0!</v>
      </c>
      <c r="J13" s="57" t="e">
        <f>'Counts by Cluster'!J13/'Counts by Cluster'!$J$2</f>
        <v>#DIV/0!</v>
      </c>
      <c r="K13" s="57" t="e">
        <f>'Counts by Cluster'!K13/'Counts by Cluster'!$K$2</f>
        <v>#DIV/0!</v>
      </c>
      <c r="L13" s="57" t="e">
        <f>'Counts by Cluster'!L13/'Counts by Cluster'!$L$2</f>
        <v>#DIV/0!</v>
      </c>
      <c r="M13" s="57" t="e">
        <f>'Counts by Cluster'!M13/'Counts by Cluster'!$M$2</f>
        <v>#DIV/0!</v>
      </c>
      <c r="N13" s="57" t="e">
        <f>'Counts by Cluster'!N13/'Counts by Cluster'!$N$2</f>
        <v>#DIV/0!</v>
      </c>
      <c r="O13" s="57" t="e">
        <f>'Counts by Cluster'!O13/'Counts by Cluster'!$O$2</f>
        <v>#DIV/0!</v>
      </c>
      <c r="P13" s="57" t="e">
        <f>'Counts by Cluster'!P13/'Counts by Cluster'!$P$2</f>
        <v>#DIV/0!</v>
      </c>
      <c r="Q13" s="57" t="e">
        <f>'Counts by Cluster'!Q13/'Counts by Cluster'!$Q$2</f>
        <v>#DIV/0!</v>
      </c>
      <c r="R13" s="57" t="e">
        <f>'Counts by Cluster'!R13/'Counts by Cluster'!$R$2</f>
        <v>#DIV/0!</v>
      </c>
      <c r="S13" s="57" t="e">
        <f>'Counts by Cluster'!S13/'Counts by Cluster'!$S$2</f>
        <v>#DIV/0!</v>
      </c>
    </row>
    <row r="14" spans="1:19" s="62" customFormat="1" ht="15.75" thickBot="1" x14ac:dyDescent="0.3">
      <c r="A14" s="179"/>
      <c r="B14" s="11" t="s">
        <v>76</v>
      </c>
      <c r="C14" s="61" t="e">
        <f>'Counts by Cluster'!C14/'Counts by Cluster'!$C$2</f>
        <v>#DIV/0!</v>
      </c>
      <c r="D14" s="61" t="e">
        <f>'Counts by Cluster'!D14/'Counts by Cluster'!$D$2</f>
        <v>#DIV/0!</v>
      </c>
      <c r="E14" s="61" t="e">
        <f>'Counts by Cluster'!E14/'Counts by Cluster'!$E$2</f>
        <v>#DIV/0!</v>
      </c>
      <c r="F14" s="61" t="e">
        <f>'Counts by Cluster'!F14/'Counts by Cluster'!$F$2</f>
        <v>#DIV/0!</v>
      </c>
      <c r="G14" s="61" t="e">
        <f>'Counts by Cluster'!G14/'Counts by Cluster'!$G$2</f>
        <v>#DIV/0!</v>
      </c>
      <c r="H14" s="61" t="e">
        <f>'Counts by Cluster'!H14/'Counts by Cluster'!$H$2</f>
        <v>#DIV/0!</v>
      </c>
      <c r="I14" s="61" t="e">
        <f>'Counts by Cluster'!I14/'Counts by Cluster'!$I$2</f>
        <v>#DIV/0!</v>
      </c>
      <c r="J14" s="61" t="e">
        <f>'Counts by Cluster'!J14/'Counts by Cluster'!$J$2</f>
        <v>#DIV/0!</v>
      </c>
      <c r="K14" s="61" t="e">
        <f>'Counts by Cluster'!K14/'Counts by Cluster'!$K$2</f>
        <v>#DIV/0!</v>
      </c>
      <c r="L14" s="61" t="e">
        <f>'Counts by Cluster'!L14/'Counts by Cluster'!$L$2</f>
        <v>#DIV/0!</v>
      </c>
      <c r="M14" s="61" t="e">
        <f>'Counts by Cluster'!M14/'Counts by Cluster'!$M$2</f>
        <v>#DIV/0!</v>
      </c>
      <c r="N14" s="61" t="e">
        <f>'Counts by Cluster'!N14/'Counts by Cluster'!$N$2</f>
        <v>#DIV/0!</v>
      </c>
      <c r="O14" s="61" t="e">
        <f>'Counts by Cluster'!O14/'Counts by Cluster'!$O$2</f>
        <v>#DIV/0!</v>
      </c>
      <c r="P14" s="61" t="e">
        <f>'Counts by Cluster'!P14/'Counts by Cluster'!$P$2</f>
        <v>#DIV/0!</v>
      </c>
      <c r="Q14" s="61" t="e">
        <f>'Counts by Cluster'!Q14/'Counts by Cluster'!$Q$2</f>
        <v>#DIV/0!</v>
      </c>
      <c r="R14" s="61" t="e">
        <f>'Counts by Cluster'!R14/'Counts by Cluster'!$R$2</f>
        <v>#DIV/0!</v>
      </c>
      <c r="S14" s="61" t="e">
        <f>'Counts by Cluster'!S14/'Counts by Cluster'!$S$2</f>
        <v>#DIV/0!</v>
      </c>
    </row>
    <row r="15" spans="1:19" x14ac:dyDescent="0.25">
      <c r="A15" s="180" t="s">
        <v>89</v>
      </c>
      <c r="B15" s="11" t="s">
        <v>1</v>
      </c>
      <c r="C15" s="46" t="e">
        <f>'Counts by Cluster'!C15/'Counts by Cluster'!C15</f>
        <v>#DIV/0!</v>
      </c>
      <c r="D15" s="46" t="e">
        <f>'Counts by Cluster'!D15/'Counts by Cluster'!$D$2</f>
        <v>#DIV/0!</v>
      </c>
      <c r="E15" s="46" t="e">
        <f>'Counts by Cluster'!E15/'Counts by Cluster'!$E$2</f>
        <v>#DIV/0!</v>
      </c>
      <c r="F15" s="46" t="e">
        <f>'Counts by Cluster'!F15/'Counts by Cluster'!$F$2</f>
        <v>#DIV/0!</v>
      </c>
      <c r="G15" s="46" t="e">
        <f>'Counts by Cluster'!G15/'Counts by Cluster'!$G$2</f>
        <v>#DIV/0!</v>
      </c>
      <c r="H15" s="46" t="e">
        <f>'Counts by Cluster'!H15/'Counts by Cluster'!$H$2</f>
        <v>#DIV/0!</v>
      </c>
      <c r="I15" s="46" t="e">
        <f>'Counts by Cluster'!I15/'Counts by Cluster'!$I$2</f>
        <v>#DIV/0!</v>
      </c>
      <c r="J15" s="46" t="e">
        <f>'Counts by Cluster'!J15/'Counts by Cluster'!$J$2</f>
        <v>#DIV/0!</v>
      </c>
      <c r="K15" s="46" t="e">
        <f>'Counts by Cluster'!K15/'Counts by Cluster'!$K$2</f>
        <v>#DIV/0!</v>
      </c>
      <c r="L15" s="46" t="e">
        <f>'Counts by Cluster'!L15/'Counts by Cluster'!$L$2</f>
        <v>#DIV/0!</v>
      </c>
      <c r="M15" s="46" t="e">
        <f>'Counts by Cluster'!M15/'Counts by Cluster'!$M$2</f>
        <v>#DIV/0!</v>
      </c>
      <c r="N15" s="46" t="e">
        <f>'Counts by Cluster'!N15/'Counts by Cluster'!$N$2</f>
        <v>#DIV/0!</v>
      </c>
      <c r="O15" s="46" t="e">
        <f>'Counts by Cluster'!O15/'Counts by Cluster'!$O$2</f>
        <v>#DIV/0!</v>
      </c>
      <c r="P15" s="46" t="e">
        <f>'Counts by Cluster'!P15/'Counts by Cluster'!$P$2</f>
        <v>#DIV/0!</v>
      </c>
      <c r="Q15" s="46" t="e">
        <f>'Counts by Cluster'!Q15/'Counts by Cluster'!$Q$2</f>
        <v>#DIV/0!</v>
      </c>
      <c r="R15" s="46" t="e">
        <f>'Counts by Cluster'!R15/'Counts by Cluster'!$R$2</f>
        <v>#DIV/0!</v>
      </c>
      <c r="S15" s="46" t="e">
        <f>'Counts by Cluster'!S15/'Counts by Cluster'!$S$2</f>
        <v>#DIV/0!</v>
      </c>
    </row>
    <row r="16" spans="1:19" x14ac:dyDescent="0.25">
      <c r="A16" s="181"/>
      <c r="B16" s="11" t="s">
        <v>2</v>
      </c>
      <c r="C16" s="46" t="e">
        <f>'Counts by Cluster'!C16/'Counts by Cluster'!$C$2</f>
        <v>#DIV/0!</v>
      </c>
      <c r="D16" s="46" t="e">
        <f>'Counts by Cluster'!D16/'Counts by Cluster'!$D$2</f>
        <v>#DIV/0!</v>
      </c>
      <c r="E16" s="46" t="e">
        <f>'Counts by Cluster'!E16/'Counts by Cluster'!$E$2</f>
        <v>#DIV/0!</v>
      </c>
      <c r="F16" s="46" t="e">
        <f>'Counts by Cluster'!F16/'Counts by Cluster'!$F$2</f>
        <v>#DIV/0!</v>
      </c>
      <c r="G16" s="46" t="e">
        <f>'Counts by Cluster'!G16/'Counts by Cluster'!$G$2</f>
        <v>#DIV/0!</v>
      </c>
      <c r="H16" s="46" t="e">
        <f>'Counts by Cluster'!H16/'Counts by Cluster'!$H$2</f>
        <v>#DIV/0!</v>
      </c>
      <c r="I16" s="46" t="e">
        <f>'Counts by Cluster'!I16/'Counts by Cluster'!$I$2</f>
        <v>#DIV/0!</v>
      </c>
      <c r="J16" s="46" t="e">
        <f>'Counts by Cluster'!J16/'Counts by Cluster'!$J$2</f>
        <v>#DIV/0!</v>
      </c>
      <c r="K16" s="46" t="e">
        <f>'Counts by Cluster'!K16/'Counts by Cluster'!$K$2</f>
        <v>#DIV/0!</v>
      </c>
      <c r="L16" s="46" t="e">
        <f>'Counts by Cluster'!L16/'Counts by Cluster'!$L$2</f>
        <v>#DIV/0!</v>
      </c>
      <c r="M16" s="46" t="e">
        <f>'Counts by Cluster'!M16/'Counts by Cluster'!$M$2</f>
        <v>#DIV/0!</v>
      </c>
      <c r="N16" s="46" t="e">
        <f>'Counts by Cluster'!N16/'Counts by Cluster'!$N$2</f>
        <v>#DIV/0!</v>
      </c>
      <c r="O16" s="46" t="e">
        <f>'Counts by Cluster'!O16/'Counts by Cluster'!$O$2</f>
        <v>#DIV/0!</v>
      </c>
      <c r="P16" s="46" t="e">
        <f>'Counts by Cluster'!P16/'Counts by Cluster'!$P$2</f>
        <v>#DIV/0!</v>
      </c>
      <c r="Q16" s="46" t="e">
        <f>'Counts by Cluster'!Q16/'Counts by Cluster'!$Q$2</f>
        <v>#DIV/0!</v>
      </c>
      <c r="R16" s="46" t="e">
        <f>'Counts by Cluster'!R16/'Counts by Cluster'!$R$2</f>
        <v>#DIV/0!</v>
      </c>
      <c r="S16" s="46" t="e">
        <f>'Counts by Cluster'!S16/'Counts by Cluster'!$S$2</f>
        <v>#DIV/0!</v>
      </c>
    </row>
    <row r="17" spans="1:19" x14ac:dyDescent="0.25">
      <c r="A17" s="181"/>
      <c r="B17" s="11" t="s">
        <v>3</v>
      </c>
      <c r="C17" s="46" t="e">
        <f>'Counts by Cluster'!C17/'Counts by Cluster'!$C$2</f>
        <v>#DIV/0!</v>
      </c>
      <c r="D17" s="46" t="e">
        <f>'Counts by Cluster'!D17/'Counts by Cluster'!$D$2</f>
        <v>#DIV/0!</v>
      </c>
      <c r="E17" s="46" t="e">
        <f>'Counts by Cluster'!E17/'Counts by Cluster'!$E$2</f>
        <v>#DIV/0!</v>
      </c>
      <c r="F17" s="46" t="e">
        <f>'Counts by Cluster'!F17/'Counts by Cluster'!$F$2</f>
        <v>#DIV/0!</v>
      </c>
      <c r="G17" s="46" t="e">
        <f>'Counts by Cluster'!G17/'Counts by Cluster'!$G$2</f>
        <v>#DIV/0!</v>
      </c>
      <c r="H17" s="46" t="e">
        <f>'Counts by Cluster'!H17/'Counts by Cluster'!$H$2</f>
        <v>#DIV/0!</v>
      </c>
      <c r="I17" s="46" t="e">
        <f>'Counts by Cluster'!I17/'Counts by Cluster'!$I$2</f>
        <v>#DIV/0!</v>
      </c>
      <c r="J17" s="46" t="e">
        <f>'Counts by Cluster'!J17/'Counts by Cluster'!$J$2</f>
        <v>#DIV/0!</v>
      </c>
      <c r="K17" s="46" t="e">
        <f>'Counts by Cluster'!K17/'Counts by Cluster'!$K$2</f>
        <v>#DIV/0!</v>
      </c>
      <c r="L17" s="46" t="e">
        <f>'Counts by Cluster'!L17/'Counts by Cluster'!$L$2</f>
        <v>#DIV/0!</v>
      </c>
      <c r="M17" s="46" t="e">
        <f>'Counts by Cluster'!M17/'Counts by Cluster'!$M$2</f>
        <v>#DIV/0!</v>
      </c>
      <c r="N17" s="46" t="e">
        <f>'Counts by Cluster'!N17/'Counts by Cluster'!$N$2</f>
        <v>#DIV/0!</v>
      </c>
      <c r="O17" s="46" t="e">
        <f>'Counts by Cluster'!O17/'Counts by Cluster'!$O$2</f>
        <v>#DIV/0!</v>
      </c>
      <c r="P17" s="46" t="e">
        <f>'Counts by Cluster'!P17/'Counts by Cluster'!$P$2</f>
        <v>#DIV/0!</v>
      </c>
      <c r="Q17" s="46" t="e">
        <f>'Counts by Cluster'!Q17/'Counts by Cluster'!$Q$2</f>
        <v>#DIV/0!</v>
      </c>
      <c r="R17" s="46" t="e">
        <f>'Counts by Cluster'!R17/'Counts by Cluster'!$R$2</f>
        <v>#DIV/0!</v>
      </c>
      <c r="S17" s="46" t="e">
        <f>'Counts by Cluster'!S17/'Counts by Cluster'!$S$2</f>
        <v>#DIV/0!</v>
      </c>
    </row>
    <row r="18" spans="1:19" x14ac:dyDescent="0.25">
      <c r="A18" s="181"/>
      <c r="B18" s="11" t="s">
        <v>4</v>
      </c>
      <c r="C18" s="46" t="e">
        <f>'Counts by Cluster'!C18/'Counts by Cluster'!$C$2</f>
        <v>#DIV/0!</v>
      </c>
      <c r="D18" s="46" t="e">
        <f>'Counts by Cluster'!D18/'Counts by Cluster'!$D$2</f>
        <v>#DIV/0!</v>
      </c>
      <c r="E18" s="46" t="e">
        <f>'Counts by Cluster'!E18/'Counts by Cluster'!$E$2</f>
        <v>#DIV/0!</v>
      </c>
      <c r="F18" s="46" t="e">
        <f>'Counts by Cluster'!F18/'Counts by Cluster'!$F$2</f>
        <v>#DIV/0!</v>
      </c>
      <c r="G18" s="46" t="e">
        <f>'Counts by Cluster'!G18/'Counts by Cluster'!$G$2</f>
        <v>#DIV/0!</v>
      </c>
      <c r="H18" s="46" t="e">
        <f>'Counts by Cluster'!H18/'Counts by Cluster'!$H$2</f>
        <v>#DIV/0!</v>
      </c>
      <c r="I18" s="46" t="e">
        <f>'Counts by Cluster'!I18/'Counts by Cluster'!$I$2</f>
        <v>#DIV/0!</v>
      </c>
      <c r="J18" s="46" t="e">
        <f>'Counts by Cluster'!J18/'Counts by Cluster'!$J$2</f>
        <v>#DIV/0!</v>
      </c>
      <c r="K18" s="46" t="e">
        <f>'Counts by Cluster'!K18/'Counts by Cluster'!$K$2</f>
        <v>#DIV/0!</v>
      </c>
      <c r="L18" s="46" t="e">
        <f>'Counts by Cluster'!L18/'Counts by Cluster'!$L$2</f>
        <v>#DIV/0!</v>
      </c>
      <c r="M18" s="46" t="e">
        <f>'Counts by Cluster'!M18/'Counts by Cluster'!$M$2</f>
        <v>#DIV/0!</v>
      </c>
      <c r="N18" s="46" t="e">
        <f>'Counts by Cluster'!N18/'Counts by Cluster'!$N$2</f>
        <v>#DIV/0!</v>
      </c>
      <c r="O18" s="46" t="e">
        <f>'Counts by Cluster'!O18/'Counts by Cluster'!$O$2</f>
        <v>#DIV/0!</v>
      </c>
      <c r="P18" s="46" t="e">
        <f>'Counts by Cluster'!P18/'Counts by Cluster'!$P$2</f>
        <v>#DIV/0!</v>
      </c>
      <c r="Q18" s="46" t="e">
        <f>'Counts by Cluster'!Q18/'Counts by Cluster'!$Q$2</f>
        <v>#DIV/0!</v>
      </c>
      <c r="R18" s="46" t="e">
        <f>'Counts by Cluster'!R18/'Counts by Cluster'!$R$2</f>
        <v>#DIV/0!</v>
      </c>
      <c r="S18" s="46" t="e">
        <f>'Counts by Cluster'!S18/'Counts by Cluster'!$S$2</f>
        <v>#DIV/0!</v>
      </c>
    </row>
    <row r="19" spans="1:19" x14ac:dyDescent="0.25">
      <c r="A19" s="181"/>
      <c r="B19" s="11" t="s">
        <v>78</v>
      </c>
      <c r="C19" s="46" t="e">
        <f>'Counts by Cluster'!C19/'Counts by Cluster'!$C$2</f>
        <v>#DIV/0!</v>
      </c>
      <c r="D19" s="46" t="e">
        <f>'Counts by Cluster'!D19/'Counts by Cluster'!$D$2</f>
        <v>#DIV/0!</v>
      </c>
      <c r="E19" s="46" t="e">
        <f>'Counts by Cluster'!E19/'Counts by Cluster'!$E$2</f>
        <v>#DIV/0!</v>
      </c>
      <c r="F19" s="46" t="e">
        <f>'Counts by Cluster'!F19/'Counts by Cluster'!$F$2</f>
        <v>#DIV/0!</v>
      </c>
      <c r="G19" s="46" t="e">
        <f>'Counts by Cluster'!G19/'Counts by Cluster'!$G$2</f>
        <v>#DIV/0!</v>
      </c>
      <c r="H19" s="46" t="e">
        <f>'Counts by Cluster'!H19/'Counts by Cluster'!$H$2</f>
        <v>#DIV/0!</v>
      </c>
      <c r="I19" s="46" t="e">
        <f>'Counts by Cluster'!I19/'Counts by Cluster'!$I$2</f>
        <v>#DIV/0!</v>
      </c>
      <c r="J19" s="46" t="e">
        <f>'Counts by Cluster'!J19/'Counts by Cluster'!$J$2</f>
        <v>#DIV/0!</v>
      </c>
      <c r="K19" s="46" t="e">
        <f>'Counts by Cluster'!K19/'Counts by Cluster'!$K$2</f>
        <v>#DIV/0!</v>
      </c>
      <c r="L19" s="46" t="e">
        <f>'Counts by Cluster'!L19/'Counts by Cluster'!$L$2</f>
        <v>#DIV/0!</v>
      </c>
      <c r="M19" s="46" t="e">
        <f>'Counts by Cluster'!M19/'Counts by Cluster'!$M$2</f>
        <v>#DIV/0!</v>
      </c>
      <c r="N19" s="46" t="e">
        <f>'Counts by Cluster'!N19/'Counts by Cluster'!$N$2</f>
        <v>#DIV/0!</v>
      </c>
      <c r="O19" s="46" t="e">
        <f>'Counts by Cluster'!O19/'Counts by Cluster'!$O$2</f>
        <v>#DIV/0!</v>
      </c>
      <c r="P19" s="46" t="e">
        <f>'Counts by Cluster'!P19/'Counts by Cluster'!$P$2</f>
        <v>#DIV/0!</v>
      </c>
      <c r="Q19" s="46" t="e">
        <f>'Counts by Cluster'!Q19/'Counts by Cluster'!$Q$2</f>
        <v>#DIV/0!</v>
      </c>
      <c r="R19" s="46" t="e">
        <f>'Counts by Cluster'!R19/'Counts by Cluster'!$R$2</f>
        <v>#DIV/0!</v>
      </c>
      <c r="S19" s="46" t="e">
        <f>'Counts by Cluster'!S19/'Counts by Cluster'!$S$2</f>
        <v>#DIV/0!</v>
      </c>
    </row>
    <row r="20" spans="1:19" x14ac:dyDescent="0.25">
      <c r="A20" s="181"/>
      <c r="B20" s="11" t="s">
        <v>5</v>
      </c>
      <c r="C20" s="46" t="e">
        <f>'Counts by Cluster'!C20/'Counts by Cluster'!$C$2</f>
        <v>#DIV/0!</v>
      </c>
      <c r="D20" s="46" t="e">
        <f>'Counts by Cluster'!D20/'Counts by Cluster'!$D$2</f>
        <v>#DIV/0!</v>
      </c>
      <c r="E20" s="46" t="e">
        <f>'Counts by Cluster'!E20/'Counts by Cluster'!$E$2</f>
        <v>#DIV/0!</v>
      </c>
      <c r="F20" s="46" t="e">
        <f>'Counts by Cluster'!F20/'Counts by Cluster'!$F$2</f>
        <v>#DIV/0!</v>
      </c>
      <c r="G20" s="46" t="e">
        <f>'Counts by Cluster'!G20/'Counts by Cluster'!$G$2</f>
        <v>#DIV/0!</v>
      </c>
      <c r="H20" s="46" t="e">
        <f>'Counts by Cluster'!H20/'Counts by Cluster'!$H$2</f>
        <v>#DIV/0!</v>
      </c>
      <c r="I20" s="46" t="e">
        <f>'Counts by Cluster'!I20/'Counts by Cluster'!$I$2</f>
        <v>#DIV/0!</v>
      </c>
      <c r="J20" s="46" t="e">
        <f>'Counts by Cluster'!J20/'Counts by Cluster'!$J$2</f>
        <v>#DIV/0!</v>
      </c>
      <c r="K20" s="46" t="e">
        <f>'Counts by Cluster'!K20/'Counts by Cluster'!$K$2</f>
        <v>#DIV/0!</v>
      </c>
      <c r="L20" s="46" t="e">
        <f>'Counts by Cluster'!L20/'Counts by Cluster'!$L$2</f>
        <v>#DIV/0!</v>
      </c>
      <c r="M20" s="46" t="e">
        <f>'Counts by Cluster'!M20/'Counts by Cluster'!$M$2</f>
        <v>#DIV/0!</v>
      </c>
      <c r="N20" s="46" t="e">
        <f>'Counts by Cluster'!N20/'Counts by Cluster'!$N$2</f>
        <v>#DIV/0!</v>
      </c>
      <c r="O20" s="46" t="e">
        <f>'Counts by Cluster'!O20/'Counts by Cluster'!$O$2</f>
        <v>#DIV/0!</v>
      </c>
      <c r="P20" s="46" t="e">
        <f>'Counts by Cluster'!P20/'Counts by Cluster'!$P$2</f>
        <v>#DIV/0!</v>
      </c>
      <c r="Q20" s="46" t="e">
        <f>'Counts by Cluster'!Q20/'Counts by Cluster'!$Q$2</f>
        <v>#DIV/0!</v>
      </c>
      <c r="R20" s="46" t="e">
        <f>'Counts by Cluster'!R20/'Counts by Cluster'!$R$2</f>
        <v>#DIV/0!</v>
      </c>
      <c r="S20" s="46" t="e">
        <f>'Counts by Cluster'!S20/'Counts by Cluster'!$S$2</f>
        <v>#DIV/0!</v>
      </c>
    </row>
    <row r="21" spans="1:19" x14ac:dyDescent="0.25">
      <c r="A21" s="181"/>
      <c r="B21" s="11" t="s">
        <v>32</v>
      </c>
      <c r="C21" s="46" t="e">
        <f>'Counts by Cluster'!C21/'Counts by Cluster'!$C$2</f>
        <v>#DIV/0!</v>
      </c>
      <c r="D21" s="46" t="e">
        <f>'Counts by Cluster'!D21/'Counts by Cluster'!$D$2</f>
        <v>#DIV/0!</v>
      </c>
      <c r="E21" s="46" t="e">
        <f>'Counts by Cluster'!E21/'Counts by Cluster'!$E$2</f>
        <v>#DIV/0!</v>
      </c>
      <c r="F21" s="46" t="e">
        <f>'Counts by Cluster'!F21/'Counts by Cluster'!$F$2</f>
        <v>#DIV/0!</v>
      </c>
      <c r="G21" s="46" t="e">
        <f>'Counts by Cluster'!G21/'Counts by Cluster'!$G$2</f>
        <v>#DIV/0!</v>
      </c>
      <c r="H21" s="46" t="e">
        <f>'Counts by Cluster'!H21/'Counts by Cluster'!$H$2</f>
        <v>#DIV/0!</v>
      </c>
      <c r="I21" s="46" t="e">
        <f>'Counts by Cluster'!I21/'Counts by Cluster'!$I$2</f>
        <v>#DIV/0!</v>
      </c>
      <c r="J21" s="46" t="e">
        <f>'Counts by Cluster'!J21/'Counts by Cluster'!$J$2</f>
        <v>#DIV/0!</v>
      </c>
      <c r="K21" s="46" t="e">
        <f>'Counts by Cluster'!K21/'Counts by Cluster'!$K$2</f>
        <v>#DIV/0!</v>
      </c>
      <c r="L21" s="46" t="e">
        <f>'Counts by Cluster'!L21/'Counts by Cluster'!$L$2</f>
        <v>#DIV/0!</v>
      </c>
      <c r="M21" s="46" t="e">
        <f>'Counts by Cluster'!M21/'Counts by Cluster'!$M$2</f>
        <v>#DIV/0!</v>
      </c>
      <c r="N21" s="46" t="e">
        <f>'Counts by Cluster'!N21/'Counts by Cluster'!$N$2</f>
        <v>#DIV/0!</v>
      </c>
      <c r="O21" s="46" t="e">
        <f>'Counts by Cluster'!O21/'Counts by Cluster'!$O$2</f>
        <v>#DIV/0!</v>
      </c>
      <c r="P21" s="46" t="e">
        <f>'Counts by Cluster'!P21/'Counts by Cluster'!$P$2</f>
        <v>#DIV/0!</v>
      </c>
      <c r="Q21" s="46" t="e">
        <f>'Counts by Cluster'!Q21/'Counts by Cluster'!$Q$2</f>
        <v>#DIV/0!</v>
      </c>
      <c r="R21" s="46" t="e">
        <f>'Counts by Cluster'!R21/'Counts by Cluster'!$R$2</f>
        <v>#DIV/0!</v>
      </c>
      <c r="S21" s="46" t="e">
        <f>'Counts by Cluster'!S21/'Counts by Cluster'!$S$2</f>
        <v>#DIV/0!</v>
      </c>
    </row>
    <row r="22" spans="1:19" x14ac:dyDescent="0.25">
      <c r="A22" s="181"/>
      <c r="B22" s="11" t="s">
        <v>77</v>
      </c>
      <c r="C22" s="46" t="e">
        <f>'Counts by Cluster'!C22/'Counts by Cluster'!$C$2</f>
        <v>#DIV/0!</v>
      </c>
      <c r="D22" s="46" t="e">
        <f>'Counts by Cluster'!D22/'Counts by Cluster'!$D$2</f>
        <v>#DIV/0!</v>
      </c>
      <c r="E22" s="46" t="e">
        <f>'Counts by Cluster'!E22/'Counts by Cluster'!$E$2</f>
        <v>#DIV/0!</v>
      </c>
      <c r="F22" s="46" t="e">
        <f>'Counts by Cluster'!F22/'Counts by Cluster'!$F$2</f>
        <v>#DIV/0!</v>
      </c>
      <c r="G22" s="46" t="e">
        <f>'Counts by Cluster'!G22/'Counts by Cluster'!$G$2</f>
        <v>#DIV/0!</v>
      </c>
      <c r="H22" s="46" t="e">
        <f>'Counts by Cluster'!H22/'Counts by Cluster'!$H$2</f>
        <v>#DIV/0!</v>
      </c>
      <c r="I22" s="46" t="e">
        <f>'Counts by Cluster'!I22/'Counts by Cluster'!$I$2</f>
        <v>#DIV/0!</v>
      </c>
      <c r="J22" s="46" t="e">
        <f>'Counts by Cluster'!J22/'Counts by Cluster'!$J$2</f>
        <v>#DIV/0!</v>
      </c>
      <c r="K22" s="46" t="e">
        <f>'Counts by Cluster'!K22/'Counts by Cluster'!$K$2</f>
        <v>#DIV/0!</v>
      </c>
      <c r="L22" s="46" t="e">
        <f>'Counts by Cluster'!L22/'Counts by Cluster'!$L$2</f>
        <v>#DIV/0!</v>
      </c>
      <c r="M22" s="46" t="e">
        <f>'Counts by Cluster'!M22/'Counts by Cluster'!$M$2</f>
        <v>#DIV/0!</v>
      </c>
      <c r="N22" s="46" t="e">
        <f>'Counts by Cluster'!N22/'Counts by Cluster'!$N$2</f>
        <v>#DIV/0!</v>
      </c>
      <c r="O22" s="46" t="e">
        <f>'Counts by Cluster'!O22/'Counts by Cluster'!$O$2</f>
        <v>#DIV/0!</v>
      </c>
      <c r="P22" s="46" t="e">
        <f>'Counts by Cluster'!P22/'Counts by Cluster'!$P$2</f>
        <v>#DIV/0!</v>
      </c>
      <c r="Q22" s="46" t="e">
        <f>'Counts by Cluster'!Q22/'Counts by Cluster'!$Q$2</f>
        <v>#DIV/0!</v>
      </c>
      <c r="R22" s="46" t="e">
        <f>'Counts by Cluster'!R22/'Counts by Cluster'!$R$2</f>
        <v>#DIV/0!</v>
      </c>
      <c r="S22" s="46" t="e">
        <f>'Counts by Cluster'!S22/'Counts by Cluster'!$S$2</f>
        <v>#DIV/0!</v>
      </c>
    </row>
    <row r="23" spans="1:19" x14ac:dyDescent="0.25">
      <c r="A23" s="181"/>
      <c r="B23" s="11" t="s">
        <v>79</v>
      </c>
      <c r="C23" s="46" t="e">
        <f>'Counts by Cluster'!C23/'Counts by Cluster'!$C$2</f>
        <v>#DIV/0!</v>
      </c>
      <c r="D23" s="46" t="e">
        <f>'Counts by Cluster'!D23/'Counts by Cluster'!$D$2</f>
        <v>#DIV/0!</v>
      </c>
      <c r="E23" s="46" t="e">
        <f>'Counts by Cluster'!E23/'Counts by Cluster'!$E$2</f>
        <v>#DIV/0!</v>
      </c>
      <c r="F23" s="46" t="e">
        <f>'Counts by Cluster'!F23/'Counts by Cluster'!$F$2</f>
        <v>#DIV/0!</v>
      </c>
      <c r="G23" s="46" t="e">
        <f>'Counts by Cluster'!G23/'Counts by Cluster'!$G$2</f>
        <v>#DIV/0!</v>
      </c>
      <c r="H23" s="46" t="e">
        <f>'Counts by Cluster'!H23/'Counts by Cluster'!$H$2</f>
        <v>#DIV/0!</v>
      </c>
      <c r="I23" s="46" t="e">
        <f>'Counts by Cluster'!I23/'Counts by Cluster'!$I$2</f>
        <v>#DIV/0!</v>
      </c>
      <c r="J23" s="46" t="e">
        <f>'Counts by Cluster'!J23/'Counts by Cluster'!$J$2</f>
        <v>#DIV/0!</v>
      </c>
      <c r="K23" s="46" t="e">
        <f>'Counts by Cluster'!K23/'Counts by Cluster'!$K$2</f>
        <v>#DIV/0!</v>
      </c>
      <c r="L23" s="46" t="e">
        <f>'Counts by Cluster'!L23/'Counts by Cluster'!$L$2</f>
        <v>#DIV/0!</v>
      </c>
      <c r="M23" s="46" t="e">
        <f>'Counts by Cluster'!M23/'Counts by Cluster'!$M$2</f>
        <v>#DIV/0!</v>
      </c>
      <c r="N23" s="46" t="e">
        <f>'Counts by Cluster'!N23/'Counts by Cluster'!$N$2</f>
        <v>#DIV/0!</v>
      </c>
      <c r="O23" s="46" t="e">
        <f>'Counts by Cluster'!O23/'Counts by Cluster'!$O$2</f>
        <v>#DIV/0!</v>
      </c>
      <c r="P23" s="46" t="e">
        <f>'Counts by Cluster'!P23/'Counts by Cluster'!$P$2</f>
        <v>#DIV/0!</v>
      </c>
      <c r="Q23" s="46" t="e">
        <f>'Counts by Cluster'!Q23/'Counts by Cluster'!$Q$2</f>
        <v>#DIV/0!</v>
      </c>
      <c r="R23" s="46" t="e">
        <f>'Counts by Cluster'!R23/'Counts by Cluster'!$R$2</f>
        <v>#DIV/0!</v>
      </c>
      <c r="S23" s="46" t="e">
        <f>'Counts by Cluster'!S23/'Counts by Cluster'!$S$2</f>
        <v>#DIV/0!</v>
      </c>
    </row>
    <row r="24" spans="1:19" x14ac:dyDescent="0.25">
      <c r="A24" s="181"/>
      <c r="B24" s="78" t="s">
        <v>29</v>
      </c>
      <c r="C24" s="46" t="e">
        <f>'Counts by Cluster'!C24/'Counts by Cluster'!$C$2</f>
        <v>#DIV/0!</v>
      </c>
      <c r="D24" s="46" t="e">
        <f>'Counts by Cluster'!D24/'Counts by Cluster'!$D$2</f>
        <v>#DIV/0!</v>
      </c>
      <c r="E24" s="46" t="e">
        <f>'Counts by Cluster'!E24/'Counts by Cluster'!$E$2</f>
        <v>#DIV/0!</v>
      </c>
      <c r="F24" s="46" t="e">
        <f>'Counts by Cluster'!F24/'Counts by Cluster'!$F$2</f>
        <v>#DIV/0!</v>
      </c>
      <c r="G24" s="46" t="e">
        <f>'Counts by Cluster'!G24/'Counts by Cluster'!$G$2</f>
        <v>#DIV/0!</v>
      </c>
      <c r="H24" s="46" t="e">
        <f>'Counts by Cluster'!H24/'Counts by Cluster'!$H$2</f>
        <v>#DIV/0!</v>
      </c>
      <c r="I24" s="46" t="e">
        <f>'Counts by Cluster'!I24/'Counts by Cluster'!$I$2</f>
        <v>#DIV/0!</v>
      </c>
      <c r="J24" s="46" t="e">
        <f>'Counts by Cluster'!J24/'Counts by Cluster'!$J$2</f>
        <v>#DIV/0!</v>
      </c>
      <c r="K24" s="46" t="e">
        <f>'Counts by Cluster'!K24/'Counts by Cluster'!$K$2</f>
        <v>#DIV/0!</v>
      </c>
      <c r="L24" s="46" t="e">
        <f>'Counts by Cluster'!L24/'Counts by Cluster'!$L$2</f>
        <v>#DIV/0!</v>
      </c>
      <c r="M24" s="46" t="e">
        <f>'Counts by Cluster'!M24/'Counts by Cluster'!$M$2</f>
        <v>#DIV/0!</v>
      </c>
      <c r="N24" s="46" t="e">
        <f>'Counts by Cluster'!N24/'Counts by Cluster'!$N$2</f>
        <v>#DIV/0!</v>
      </c>
      <c r="O24" s="46" t="e">
        <f>'Counts by Cluster'!O24/'Counts by Cluster'!$O$2</f>
        <v>#DIV/0!</v>
      </c>
      <c r="P24" s="46" t="e">
        <f>'Counts by Cluster'!P24/'Counts by Cluster'!$P$2</f>
        <v>#DIV/0!</v>
      </c>
      <c r="Q24" s="46" t="e">
        <f>'Counts by Cluster'!Q24/'Counts by Cluster'!$Q$2</f>
        <v>#DIV/0!</v>
      </c>
      <c r="R24" s="46" t="e">
        <f>'Counts by Cluster'!R24/'Counts by Cluster'!$R$2</f>
        <v>#DIV/0!</v>
      </c>
      <c r="S24" s="46" t="e">
        <f>'Counts by Cluster'!S24/'Counts by Cluster'!$S$2</f>
        <v>#DIV/0!</v>
      </c>
    </row>
    <row r="25" spans="1:19" x14ac:dyDescent="0.25">
      <c r="A25" s="181"/>
      <c r="B25" s="78" t="s">
        <v>30</v>
      </c>
      <c r="C25" s="46" t="e">
        <f>'Counts by Cluster'!C25/'Counts by Cluster'!$C$2</f>
        <v>#DIV/0!</v>
      </c>
      <c r="D25" s="46" t="e">
        <f>'Counts by Cluster'!D25/'Counts by Cluster'!$D$2</f>
        <v>#DIV/0!</v>
      </c>
      <c r="E25" s="46" t="e">
        <f>'Counts by Cluster'!E25/'Counts by Cluster'!$E$2</f>
        <v>#DIV/0!</v>
      </c>
      <c r="F25" s="46" t="e">
        <f>'Counts by Cluster'!F25/'Counts by Cluster'!$F$2</f>
        <v>#DIV/0!</v>
      </c>
      <c r="G25" s="46" t="e">
        <f>'Counts by Cluster'!G25/'Counts by Cluster'!$G$2</f>
        <v>#DIV/0!</v>
      </c>
      <c r="H25" s="46" t="e">
        <f>'Counts by Cluster'!H25/'Counts by Cluster'!$H$2</f>
        <v>#DIV/0!</v>
      </c>
      <c r="I25" s="46" t="e">
        <f>'Counts by Cluster'!I25/'Counts by Cluster'!$I$2</f>
        <v>#DIV/0!</v>
      </c>
      <c r="J25" s="46" t="e">
        <f>'Counts by Cluster'!J25/'Counts by Cluster'!$J$2</f>
        <v>#DIV/0!</v>
      </c>
      <c r="K25" s="46" t="e">
        <f>'Counts by Cluster'!K25/'Counts by Cluster'!$K$2</f>
        <v>#DIV/0!</v>
      </c>
      <c r="L25" s="46" t="e">
        <f>'Counts by Cluster'!L25/'Counts by Cluster'!$L$2</f>
        <v>#DIV/0!</v>
      </c>
      <c r="M25" s="46" t="e">
        <f>'Counts by Cluster'!M25/'Counts by Cluster'!$M$2</f>
        <v>#DIV/0!</v>
      </c>
      <c r="N25" s="46" t="e">
        <f>'Counts by Cluster'!N25/'Counts by Cluster'!$N$2</f>
        <v>#DIV/0!</v>
      </c>
      <c r="O25" s="46" t="e">
        <f>'Counts by Cluster'!O25/'Counts by Cluster'!$O$2</f>
        <v>#DIV/0!</v>
      </c>
      <c r="P25" s="46" t="e">
        <f>'Counts by Cluster'!P25/'Counts by Cluster'!$P$2</f>
        <v>#DIV/0!</v>
      </c>
      <c r="Q25" s="46" t="e">
        <f>'Counts by Cluster'!Q25/'Counts by Cluster'!$Q$2</f>
        <v>#DIV/0!</v>
      </c>
      <c r="R25" s="46" t="e">
        <f>'Counts by Cluster'!R25/'Counts by Cluster'!$R$2</f>
        <v>#DIV/0!</v>
      </c>
      <c r="S25" s="46" t="e">
        <f>'Counts by Cluster'!S25/'Counts by Cluster'!$S$2</f>
        <v>#DIV/0!</v>
      </c>
    </row>
    <row r="26" spans="1:19" x14ac:dyDescent="0.25">
      <c r="A26" s="181"/>
      <c r="B26" s="11" t="s">
        <v>80</v>
      </c>
      <c r="C26" s="46" t="e">
        <f>'Counts by Cluster'!C26/'Counts by Cluster'!$C$2</f>
        <v>#DIV/0!</v>
      </c>
      <c r="D26" s="46" t="e">
        <f>'Counts by Cluster'!D26/'Counts by Cluster'!$D$2</f>
        <v>#DIV/0!</v>
      </c>
      <c r="E26" s="46" t="e">
        <f>'Counts by Cluster'!E26/'Counts by Cluster'!$E$2</f>
        <v>#DIV/0!</v>
      </c>
      <c r="F26" s="46" t="e">
        <f>'Counts by Cluster'!F26/'Counts by Cluster'!$F$2</f>
        <v>#DIV/0!</v>
      </c>
      <c r="G26" s="46" t="e">
        <f>'Counts by Cluster'!G26/'Counts by Cluster'!$G$2</f>
        <v>#DIV/0!</v>
      </c>
      <c r="H26" s="46" t="e">
        <f>'Counts by Cluster'!H26/'Counts by Cluster'!$H$2</f>
        <v>#DIV/0!</v>
      </c>
      <c r="I26" s="46" t="e">
        <f>'Counts by Cluster'!I26/'Counts by Cluster'!$I$2</f>
        <v>#DIV/0!</v>
      </c>
      <c r="J26" s="46" t="e">
        <f>'Counts by Cluster'!J26/'Counts by Cluster'!$J$2</f>
        <v>#DIV/0!</v>
      </c>
      <c r="K26" s="46" t="e">
        <f>'Counts by Cluster'!K26/'Counts by Cluster'!$K$2</f>
        <v>#DIV/0!</v>
      </c>
      <c r="L26" s="46" t="e">
        <f>'Counts by Cluster'!L26/'Counts by Cluster'!$L$2</f>
        <v>#DIV/0!</v>
      </c>
      <c r="M26" s="46" t="e">
        <f>'Counts by Cluster'!M26/'Counts by Cluster'!$M$2</f>
        <v>#DIV/0!</v>
      </c>
      <c r="N26" s="46" t="e">
        <f>'Counts by Cluster'!N26/'Counts by Cluster'!$N$2</f>
        <v>#DIV/0!</v>
      </c>
      <c r="O26" s="46" t="e">
        <f>'Counts by Cluster'!O26/'Counts by Cluster'!$O$2</f>
        <v>#DIV/0!</v>
      </c>
      <c r="P26" s="46" t="e">
        <f>'Counts by Cluster'!P26/'Counts by Cluster'!$P$2</f>
        <v>#DIV/0!</v>
      </c>
      <c r="Q26" s="46" t="e">
        <f>'Counts by Cluster'!Q26/'Counts by Cluster'!$Q$2</f>
        <v>#DIV/0!</v>
      </c>
      <c r="R26" s="46" t="e">
        <f>'Counts by Cluster'!R26/'Counts by Cluster'!$R$2</f>
        <v>#DIV/0!</v>
      </c>
      <c r="S26" s="46" t="e">
        <f>'Counts by Cluster'!S26/'Counts by Cluster'!$S$2</f>
        <v>#DIV/0!</v>
      </c>
    </row>
    <row r="27" spans="1:19" ht="15.75" thickBot="1" x14ac:dyDescent="0.3">
      <c r="A27" s="182"/>
      <c r="B27" s="11" t="s">
        <v>76</v>
      </c>
      <c r="C27" s="46" t="e">
        <f>'Counts by Cluster'!C27/'Counts by Cluster'!$C$2</f>
        <v>#DIV/0!</v>
      </c>
      <c r="D27" s="46" t="e">
        <f>'Counts by Cluster'!D27/'Counts by Cluster'!$D$2</f>
        <v>#DIV/0!</v>
      </c>
      <c r="E27" s="46" t="e">
        <f>'Counts by Cluster'!E27/'Counts by Cluster'!$E$2</f>
        <v>#DIV/0!</v>
      </c>
      <c r="F27" s="46" t="e">
        <f>'Counts by Cluster'!F27/'Counts by Cluster'!$F$2</f>
        <v>#DIV/0!</v>
      </c>
      <c r="G27" s="46" t="e">
        <f>'Counts by Cluster'!G27/'Counts by Cluster'!$G$2</f>
        <v>#DIV/0!</v>
      </c>
      <c r="H27" s="46" t="e">
        <f>'Counts by Cluster'!H27/'Counts by Cluster'!$H$2</f>
        <v>#DIV/0!</v>
      </c>
      <c r="I27" s="46" t="e">
        <f>'Counts by Cluster'!I27/'Counts by Cluster'!$I$2</f>
        <v>#DIV/0!</v>
      </c>
      <c r="J27" s="46" t="e">
        <f>'Counts by Cluster'!J27/'Counts by Cluster'!$J$2</f>
        <v>#DIV/0!</v>
      </c>
      <c r="K27" s="46" t="e">
        <f>'Counts by Cluster'!K27/'Counts by Cluster'!$K$2</f>
        <v>#DIV/0!</v>
      </c>
      <c r="L27" s="46" t="e">
        <f>'Counts by Cluster'!L27/'Counts by Cluster'!$L$2</f>
        <v>#DIV/0!</v>
      </c>
      <c r="M27" s="46" t="e">
        <f>'Counts by Cluster'!M27/'Counts by Cluster'!$M$2</f>
        <v>#DIV/0!</v>
      </c>
      <c r="N27" s="46" t="e">
        <f>'Counts by Cluster'!N27/'Counts by Cluster'!$N$2</f>
        <v>#DIV/0!</v>
      </c>
      <c r="O27" s="46" t="e">
        <f>'Counts by Cluster'!O27/'Counts by Cluster'!$O$2</f>
        <v>#DIV/0!</v>
      </c>
      <c r="P27" s="46" t="e">
        <f>'Counts by Cluster'!P27/'Counts by Cluster'!$P$2</f>
        <v>#DIV/0!</v>
      </c>
      <c r="Q27" s="46" t="e">
        <f>'Counts by Cluster'!Q27/'Counts by Cluster'!$Q$2</f>
        <v>#DIV/0!</v>
      </c>
      <c r="R27" s="46" t="e">
        <f>'Counts by Cluster'!R27/'Counts by Cluster'!$R$2</f>
        <v>#DIV/0!</v>
      </c>
      <c r="S27" s="46" t="e">
        <f>'Counts by Cluster'!S27/'Counts by Cluster'!$S$2</f>
        <v>#DIV/0!</v>
      </c>
    </row>
    <row r="28" spans="1:19" s="60" customFormat="1" x14ac:dyDescent="0.25">
      <c r="A28" s="176" t="s">
        <v>90</v>
      </c>
      <c r="B28" s="11" t="s">
        <v>1</v>
      </c>
      <c r="C28" s="59" t="e">
        <f>'Counts by Cluster'!C28/'Counts by Cluster'!C28</f>
        <v>#DIV/0!</v>
      </c>
      <c r="D28" s="59" t="e">
        <f>'Counts by Cluster'!D28/'Counts by Cluster'!$D$2</f>
        <v>#DIV/0!</v>
      </c>
      <c r="E28" s="59" t="e">
        <f>'Counts by Cluster'!E28/'Counts by Cluster'!$E$2</f>
        <v>#DIV/0!</v>
      </c>
      <c r="F28" s="59" t="e">
        <f>'Counts by Cluster'!F28/'Counts by Cluster'!$F$2</f>
        <v>#DIV/0!</v>
      </c>
      <c r="G28" s="59" t="e">
        <f>'Counts by Cluster'!G28/'Counts by Cluster'!$G$2</f>
        <v>#DIV/0!</v>
      </c>
      <c r="H28" s="59" t="e">
        <f>'Counts by Cluster'!H28/'Counts by Cluster'!$H$2</f>
        <v>#DIV/0!</v>
      </c>
      <c r="I28" s="59" t="e">
        <f>'Counts by Cluster'!I28/'Counts by Cluster'!$I$2</f>
        <v>#DIV/0!</v>
      </c>
      <c r="J28" s="59" t="e">
        <f>'Counts by Cluster'!J28/'Counts by Cluster'!$J$2</f>
        <v>#DIV/0!</v>
      </c>
      <c r="K28" s="59" t="e">
        <f>'Counts by Cluster'!K28/'Counts by Cluster'!$K$2</f>
        <v>#DIV/0!</v>
      </c>
      <c r="L28" s="59" t="e">
        <f>'Counts by Cluster'!L28/'Counts by Cluster'!$L$2</f>
        <v>#DIV/0!</v>
      </c>
      <c r="M28" s="59" t="e">
        <f>'Counts by Cluster'!M28/'Counts by Cluster'!$M$2</f>
        <v>#DIV/0!</v>
      </c>
      <c r="N28" s="59" t="e">
        <f>'Counts by Cluster'!N28/'Counts by Cluster'!$N$2</f>
        <v>#DIV/0!</v>
      </c>
      <c r="O28" s="59" t="e">
        <f>'Counts by Cluster'!O28/'Counts by Cluster'!$O$2</f>
        <v>#DIV/0!</v>
      </c>
      <c r="P28" s="59" t="e">
        <f>'Counts by Cluster'!P28/'Counts by Cluster'!$P$2</f>
        <v>#DIV/0!</v>
      </c>
      <c r="Q28" s="59" t="e">
        <f>'Counts by Cluster'!Q28/'Counts by Cluster'!$Q$2</f>
        <v>#DIV/0!</v>
      </c>
      <c r="R28" s="59" t="e">
        <f>'Counts by Cluster'!R28/'Counts by Cluster'!$R$2</f>
        <v>#DIV/0!</v>
      </c>
      <c r="S28" s="59" t="e">
        <f>'Counts by Cluster'!S28/'Counts by Cluster'!$S$2</f>
        <v>#DIV/0!</v>
      </c>
    </row>
    <row r="29" spans="1:19" s="58" customFormat="1" x14ac:dyDescent="0.25">
      <c r="A29" s="177"/>
      <c r="B29" s="11" t="s">
        <v>2</v>
      </c>
      <c r="C29" s="57" t="e">
        <f>'Counts by Cluster'!C29/'Counts by Cluster'!$C$2</f>
        <v>#DIV/0!</v>
      </c>
      <c r="D29" s="57" t="e">
        <f>'Counts by Cluster'!D29/'Counts by Cluster'!$D$2</f>
        <v>#DIV/0!</v>
      </c>
      <c r="E29" s="57" t="e">
        <f>'Counts by Cluster'!E29/'Counts by Cluster'!$E$2</f>
        <v>#DIV/0!</v>
      </c>
      <c r="F29" s="57" t="e">
        <f>'Counts by Cluster'!F29/'Counts by Cluster'!$F$2</f>
        <v>#DIV/0!</v>
      </c>
      <c r="G29" s="57" t="e">
        <f>'Counts by Cluster'!G29/'Counts by Cluster'!$G$2</f>
        <v>#DIV/0!</v>
      </c>
      <c r="H29" s="57" t="e">
        <f>'Counts by Cluster'!H29/'Counts by Cluster'!$H$2</f>
        <v>#DIV/0!</v>
      </c>
      <c r="I29" s="57" t="e">
        <f>'Counts by Cluster'!I29/'Counts by Cluster'!$I$2</f>
        <v>#DIV/0!</v>
      </c>
      <c r="J29" s="57" t="e">
        <f>'Counts by Cluster'!J29/'Counts by Cluster'!$J$2</f>
        <v>#DIV/0!</v>
      </c>
      <c r="K29" s="57" t="e">
        <f>'Counts by Cluster'!K29/'Counts by Cluster'!$K$2</f>
        <v>#DIV/0!</v>
      </c>
      <c r="L29" s="57" t="e">
        <f>'Counts by Cluster'!L29/'Counts by Cluster'!$L$2</f>
        <v>#DIV/0!</v>
      </c>
      <c r="M29" s="57" t="e">
        <f>'Counts by Cluster'!M29/'Counts by Cluster'!$M$2</f>
        <v>#DIV/0!</v>
      </c>
      <c r="N29" s="57" t="e">
        <f>'Counts by Cluster'!N29/'Counts by Cluster'!$N$2</f>
        <v>#DIV/0!</v>
      </c>
      <c r="O29" s="57" t="e">
        <f>'Counts by Cluster'!O29/'Counts by Cluster'!$O$2</f>
        <v>#DIV/0!</v>
      </c>
      <c r="P29" s="57" t="e">
        <f>'Counts by Cluster'!P29/'Counts by Cluster'!$P$2</f>
        <v>#DIV/0!</v>
      </c>
      <c r="Q29" s="57" t="e">
        <f>'Counts by Cluster'!Q29/'Counts by Cluster'!$Q$2</f>
        <v>#DIV/0!</v>
      </c>
      <c r="R29" s="57" t="e">
        <f>'Counts by Cluster'!R29/'Counts by Cluster'!$R$2</f>
        <v>#DIV/0!</v>
      </c>
      <c r="S29" s="57" t="e">
        <f>'Counts by Cluster'!S29/'Counts by Cluster'!$S$2</f>
        <v>#DIV/0!</v>
      </c>
    </row>
    <row r="30" spans="1:19" s="58" customFormat="1" x14ac:dyDescent="0.25">
      <c r="A30" s="177"/>
      <c r="B30" s="11" t="s">
        <v>3</v>
      </c>
      <c r="C30" s="57" t="e">
        <f>'Counts by Cluster'!C30/'Counts by Cluster'!$C$2</f>
        <v>#DIV/0!</v>
      </c>
      <c r="D30" s="57" t="e">
        <f>'Counts by Cluster'!D30/'Counts by Cluster'!$D$2</f>
        <v>#DIV/0!</v>
      </c>
      <c r="E30" s="57" t="e">
        <f>'Counts by Cluster'!E30/'Counts by Cluster'!$E$2</f>
        <v>#DIV/0!</v>
      </c>
      <c r="F30" s="57" t="e">
        <f>'Counts by Cluster'!F30/'Counts by Cluster'!$F$2</f>
        <v>#DIV/0!</v>
      </c>
      <c r="G30" s="57" t="e">
        <f>'Counts by Cluster'!G30/'Counts by Cluster'!$G$2</f>
        <v>#DIV/0!</v>
      </c>
      <c r="H30" s="57" t="e">
        <f>'Counts by Cluster'!H30/'Counts by Cluster'!$H$2</f>
        <v>#DIV/0!</v>
      </c>
      <c r="I30" s="57" t="e">
        <f>'Counts by Cluster'!I30/'Counts by Cluster'!$I$2</f>
        <v>#DIV/0!</v>
      </c>
      <c r="J30" s="57" t="e">
        <f>'Counts by Cluster'!J30/'Counts by Cluster'!$J$2</f>
        <v>#DIV/0!</v>
      </c>
      <c r="K30" s="57" t="e">
        <f>'Counts by Cluster'!K30/'Counts by Cluster'!$K$2</f>
        <v>#DIV/0!</v>
      </c>
      <c r="L30" s="57" t="e">
        <f>'Counts by Cluster'!L30/'Counts by Cluster'!$L$2</f>
        <v>#DIV/0!</v>
      </c>
      <c r="M30" s="57" t="e">
        <f>'Counts by Cluster'!M30/'Counts by Cluster'!$M$2</f>
        <v>#DIV/0!</v>
      </c>
      <c r="N30" s="57" t="e">
        <f>'Counts by Cluster'!N30/'Counts by Cluster'!$N$2</f>
        <v>#DIV/0!</v>
      </c>
      <c r="O30" s="57" t="e">
        <f>'Counts by Cluster'!O30/'Counts by Cluster'!$O$2</f>
        <v>#DIV/0!</v>
      </c>
      <c r="P30" s="57" t="e">
        <f>'Counts by Cluster'!P30/'Counts by Cluster'!$P$2</f>
        <v>#DIV/0!</v>
      </c>
      <c r="Q30" s="57" t="e">
        <f>'Counts by Cluster'!Q30/'Counts by Cluster'!$Q$2</f>
        <v>#DIV/0!</v>
      </c>
      <c r="R30" s="57" t="e">
        <f>'Counts by Cluster'!R30/'Counts by Cluster'!$R$2</f>
        <v>#DIV/0!</v>
      </c>
      <c r="S30" s="57" t="e">
        <f>'Counts by Cluster'!S30/'Counts by Cluster'!$S$2</f>
        <v>#DIV/0!</v>
      </c>
    </row>
    <row r="31" spans="1:19" s="58" customFormat="1" x14ac:dyDescent="0.25">
      <c r="A31" s="177"/>
      <c r="B31" s="11" t="s">
        <v>4</v>
      </c>
      <c r="C31" s="57" t="e">
        <f>'Counts by Cluster'!C31/'Counts by Cluster'!$C$2</f>
        <v>#DIV/0!</v>
      </c>
      <c r="D31" s="57" t="e">
        <f>'Counts by Cluster'!D31/'Counts by Cluster'!$D$2</f>
        <v>#DIV/0!</v>
      </c>
      <c r="E31" s="57" t="e">
        <f>'Counts by Cluster'!E31/'Counts by Cluster'!$E$2</f>
        <v>#DIV/0!</v>
      </c>
      <c r="F31" s="57" t="e">
        <f>'Counts by Cluster'!F31/'Counts by Cluster'!$F$2</f>
        <v>#DIV/0!</v>
      </c>
      <c r="G31" s="57" t="e">
        <f>'Counts by Cluster'!G31/'Counts by Cluster'!$G$2</f>
        <v>#DIV/0!</v>
      </c>
      <c r="H31" s="57" t="e">
        <f>'Counts by Cluster'!H31/'Counts by Cluster'!$H$2</f>
        <v>#DIV/0!</v>
      </c>
      <c r="I31" s="57" t="e">
        <f>'Counts by Cluster'!I31/'Counts by Cluster'!$I$2</f>
        <v>#DIV/0!</v>
      </c>
      <c r="J31" s="57" t="e">
        <f>'Counts by Cluster'!J31/'Counts by Cluster'!$J$2</f>
        <v>#DIV/0!</v>
      </c>
      <c r="K31" s="57" t="e">
        <f>'Counts by Cluster'!K31/'Counts by Cluster'!$K$2</f>
        <v>#DIV/0!</v>
      </c>
      <c r="L31" s="57" t="e">
        <f>'Counts by Cluster'!L31/'Counts by Cluster'!$L$2</f>
        <v>#DIV/0!</v>
      </c>
      <c r="M31" s="57" t="e">
        <f>'Counts by Cluster'!M31/'Counts by Cluster'!$M$2</f>
        <v>#DIV/0!</v>
      </c>
      <c r="N31" s="57" t="e">
        <f>'Counts by Cluster'!N31/'Counts by Cluster'!$N$2</f>
        <v>#DIV/0!</v>
      </c>
      <c r="O31" s="57" t="e">
        <f>'Counts by Cluster'!O31/'Counts by Cluster'!$O$2</f>
        <v>#DIV/0!</v>
      </c>
      <c r="P31" s="57" t="e">
        <f>'Counts by Cluster'!P31/'Counts by Cluster'!$P$2</f>
        <v>#DIV/0!</v>
      </c>
      <c r="Q31" s="57" t="e">
        <f>'Counts by Cluster'!Q31/'Counts by Cluster'!$Q$2</f>
        <v>#DIV/0!</v>
      </c>
      <c r="R31" s="57" t="e">
        <f>'Counts by Cluster'!R31/'Counts by Cluster'!$R$2</f>
        <v>#DIV/0!</v>
      </c>
      <c r="S31" s="57" t="e">
        <f>'Counts by Cluster'!S31/'Counts by Cluster'!$S$2</f>
        <v>#DIV/0!</v>
      </c>
    </row>
    <row r="32" spans="1:19" s="58" customFormat="1" x14ac:dyDescent="0.25">
      <c r="A32" s="177"/>
      <c r="B32" s="11" t="s">
        <v>78</v>
      </c>
      <c r="C32" s="57" t="e">
        <f>'Counts by Cluster'!C32/'Counts by Cluster'!$C$2</f>
        <v>#DIV/0!</v>
      </c>
      <c r="D32" s="57" t="e">
        <f>'Counts by Cluster'!D32/'Counts by Cluster'!$D$2</f>
        <v>#DIV/0!</v>
      </c>
      <c r="E32" s="57" t="e">
        <f>'Counts by Cluster'!E32/'Counts by Cluster'!$E$2</f>
        <v>#DIV/0!</v>
      </c>
      <c r="F32" s="57" t="e">
        <f>'Counts by Cluster'!F32/'Counts by Cluster'!$F$2</f>
        <v>#DIV/0!</v>
      </c>
      <c r="G32" s="57" t="e">
        <f>'Counts by Cluster'!G32/'Counts by Cluster'!$G$2</f>
        <v>#DIV/0!</v>
      </c>
      <c r="H32" s="57" t="e">
        <f>'Counts by Cluster'!H32/'Counts by Cluster'!$H$2</f>
        <v>#DIV/0!</v>
      </c>
      <c r="I32" s="57" t="e">
        <f>'Counts by Cluster'!I32/'Counts by Cluster'!$I$2</f>
        <v>#DIV/0!</v>
      </c>
      <c r="J32" s="57" t="e">
        <f>'Counts by Cluster'!J32/'Counts by Cluster'!$J$2</f>
        <v>#DIV/0!</v>
      </c>
      <c r="K32" s="57" t="e">
        <f>'Counts by Cluster'!K32/'Counts by Cluster'!$K$2</f>
        <v>#DIV/0!</v>
      </c>
      <c r="L32" s="57" t="e">
        <f>'Counts by Cluster'!L32/'Counts by Cluster'!$L$2</f>
        <v>#DIV/0!</v>
      </c>
      <c r="M32" s="57" t="e">
        <f>'Counts by Cluster'!M32/'Counts by Cluster'!$M$2</f>
        <v>#DIV/0!</v>
      </c>
      <c r="N32" s="57" t="e">
        <f>'Counts by Cluster'!N32/'Counts by Cluster'!$N$2</f>
        <v>#DIV/0!</v>
      </c>
      <c r="O32" s="57" t="e">
        <f>'Counts by Cluster'!O32/'Counts by Cluster'!$O$2</f>
        <v>#DIV/0!</v>
      </c>
      <c r="P32" s="57" t="e">
        <f>'Counts by Cluster'!P32/'Counts by Cluster'!$P$2</f>
        <v>#DIV/0!</v>
      </c>
      <c r="Q32" s="57" t="e">
        <f>'Counts by Cluster'!Q32/'Counts by Cluster'!$Q$2</f>
        <v>#DIV/0!</v>
      </c>
      <c r="R32" s="57" t="e">
        <f>'Counts by Cluster'!R32/'Counts by Cluster'!$R$2</f>
        <v>#DIV/0!</v>
      </c>
      <c r="S32" s="57" t="e">
        <f>'Counts by Cluster'!S32/'Counts by Cluster'!$S$2</f>
        <v>#DIV/0!</v>
      </c>
    </row>
    <row r="33" spans="1:19" s="58" customFormat="1" x14ac:dyDescent="0.25">
      <c r="A33" s="177"/>
      <c r="B33" s="11" t="s">
        <v>5</v>
      </c>
      <c r="C33" s="57" t="e">
        <f>'Counts by Cluster'!C33/'Counts by Cluster'!$C$2</f>
        <v>#DIV/0!</v>
      </c>
      <c r="D33" s="57" t="e">
        <f>'Counts by Cluster'!D33/'Counts by Cluster'!$D$2</f>
        <v>#DIV/0!</v>
      </c>
      <c r="E33" s="57" t="e">
        <f>'Counts by Cluster'!E33/'Counts by Cluster'!$E$2</f>
        <v>#DIV/0!</v>
      </c>
      <c r="F33" s="57" t="e">
        <f>'Counts by Cluster'!F33/'Counts by Cluster'!$F$2</f>
        <v>#DIV/0!</v>
      </c>
      <c r="G33" s="57" t="e">
        <f>'Counts by Cluster'!G33/'Counts by Cluster'!$G$2</f>
        <v>#DIV/0!</v>
      </c>
      <c r="H33" s="57" t="e">
        <f>'Counts by Cluster'!H33/'Counts by Cluster'!$H$2</f>
        <v>#DIV/0!</v>
      </c>
      <c r="I33" s="57" t="e">
        <f>'Counts by Cluster'!I33/'Counts by Cluster'!$I$2</f>
        <v>#DIV/0!</v>
      </c>
      <c r="J33" s="57" t="e">
        <f>'Counts by Cluster'!J33/'Counts by Cluster'!$J$2</f>
        <v>#DIV/0!</v>
      </c>
      <c r="K33" s="57" t="e">
        <f>'Counts by Cluster'!K33/'Counts by Cluster'!$K$2</f>
        <v>#DIV/0!</v>
      </c>
      <c r="L33" s="57" t="e">
        <f>'Counts by Cluster'!L33/'Counts by Cluster'!$L$2</f>
        <v>#DIV/0!</v>
      </c>
      <c r="M33" s="57" t="e">
        <f>'Counts by Cluster'!M33/'Counts by Cluster'!$M$2</f>
        <v>#DIV/0!</v>
      </c>
      <c r="N33" s="57" t="e">
        <f>'Counts by Cluster'!N33/'Counts by Cluster'!$N$2</f>
        <v>#DIV/0!</v>
      </c>
      <c r="O33" s="57" t="e">
        <f>'Counts by Cluster'!O33/'Counts by Cluster'!$O$2</f>
        <v>#DIV/0!</v>
      </c>
      <c r="P33" s="57" t="e">
        <f>'Counts by Cluster'!P33/'Counts by Cluster'!$P$2</f>
        <v>#DIV/0!</v>
      </c>
      <c r="Q33" s="57" t="e">
        <f>'Counts by Cluster'!Q33/'Counts by Cluster'!$Q$2</f>
        <v>#DIV/0!</v>
      </c>
      <c r="R33" s="57" t="e">
        <f>'Counts by Cluster'!R33/'Counts by Cluster'!$R$2</f>
        <v>#DIV/0!</v>
      </c>
      <c r="S33" s="57" t="e">
        <f>'Counts by Cluster'!S33/'Counts by Cluster'!$S$2</f>
        <v>#DIV/0!</v>
      </c>
    </row>
    <row r="34" spans="1:19" s="58" customFormat="1" x14ac:dyDescent="0.25">
      <c r="A34" s="177"/>
      <c r="B34" s="11" t="s">
        <v>32</v>
      </c>
      <c r="C34" s="57" t="e">
        <f>'Counts by Cluster'!C34/'Counts by Cluster'!$C$2</f>
        <v>#DIV/0!</v>
      </c>
      <c r="D34" s="57" t="e">
        <f>'Counts by Cluster'!D34/'Counts by Cluster'!$D$2</f>
        <v>#DIV/0!</v>
      </c>
      <c r="E34" s="57" t="e">
        <f>'Counts by Cluster'!E34/'Counts by Cluster'!$E$2</f>
        <v>#DIV/0!</v>
      </c>
      <c r="F34" s="57" t="e">
        <f>'Counts by Cluster'!F34/'Counts by Cluster'!$F$2</f>
        <v>#DIV/0!</v>
      </c>
      <c r="G34" s="57" t="e">
        <f>'Counts by Cluster'!G34/'Counts by Cluster'!$G$2</f>
        <v>#DIV/0!</v>
      </c>
      <c r="H34" s="57" t="e">
        <f>'Counts by Cluster'!H34/'Counts by Cluster'!$H$2</f>
        <v>#DIV/0!</v>
      </c>
      <c r="I34" s="57" t="e">
        <f>'Counts by Cluster'!I34/'Counts by Cluster'!$I$2</f>
        <v>#DIV/0!</v>
      </c>
      <c r="J34" s="57" t="e">
        <f>'Counts by Cluster'!J34/'Counts by Cluster'!$J$2</f>
        <v>#DIV/0!</v>
      </c>
      <c r="K34" s="57" t="e">
        <f>'Counts by Cluster'!K34/'Counts by Cluster'!$K$2</f>
        <v>#DIV/0!</v>
      </c>
      <c r="L34" s="57" t="e">
        <f>'Counts by Cluster'!L34/'Counts by Cluster'!$L$2</f>
        <v>#DIV/0!</v>
      </c>
      <c r="M34" s="57" t="e">
        <f>'Counts by Cluster'!M34/'Counts by Cluster'!$M$2</f>
        <v>#DIV/0!</v>
      </c>
      <c r="N34" s="57" t="e">
        <f>'Counts by Cluster'!N34/'Counts by Cluster'!$N$2</f>
        <v>#DIV/0!</v>
      </c>
      <c r="O34" s="57" t="e">
        <f>'Counts by Cluster'!O34/'Counts by Cluster'!$O$2</f>
        <v>#DIV/0!</v>
      </c>
      <c r="P34" s="57" t="e">
        <f>'Counts by Cluster'!P34/'Counts by Cluster'!$P$2</f>
        <v>#DIV/0!</v>
      </c>
      <c r="Q34" s="57" t="e">
        <f>'Counts by Cluster'!Q34/'Counts by Cluster'!$Q$2</f>
        <v>#DIV/0!</v>
      </c>
      <c r="R34" s="57" t="e">
        <f>'Counts by Cluster'!R34/'Counts by Cluster'!$R$2</f>
        <v>#DIV/0!</v>
      </c>
      <c r="S34" s="57" t="e">
        <f>'Counts by Cluster'!S34/'Counts by Cluster'!$S$2</f>
        <v>#DIV/0!</v>
      </c>
    </row>
    <row r="35" spans="1:19" s="58" customFormat="1" x14ac:dyDescent="0.25">
      <c r="A35" s="177"/>
      <c r="B35" s="11" t="s">
        <v>77</v>
      </c>
      <c r="C35" s="57" t="e">
        <f>'Counts by Cluster'!C35/'Counts by Cluster'!$C$2</f>
        <v>#DIV/0!</v>
      </c>
      <c r="D35" s="57" t="e">
        <f>'Counts by Cluster'!D35/'Counts by Cluster'!$D$2</f>
        <v>#DIV/0!</v>
      </c>
      <c r="E35" s="57" t="e">
        <f>'Counts by Cluster'!E35/'Counts by Cluster'!$E$2</f>
        <v>#DIV/0!</v>
      </c>
      <c r="F35" s="57" t="e">
        <f>'Counts by Cluster'!F35/'Counts by Cluster'!$F$2</f>
        <v>#DIV/0!</v>
      </c>
      <c r="G35" s="57" t="e">
        <f>'Counts by Cluster'!G35/'Counts by Cluster'!$G$2</f>
        <v>#DIV/0!</v>
      </c>
      <c r="H35" s="57" t="e">
        <f>'Counts by Cluster'!H35/'Counts by Cluster'!$H$2</f>
        <v>#DIV/0!</v>
      </c>
      <c r="I35" s="57" t="e">
        <f>'Counts by Cluster'!I35/'Counts by Cluster'!$I$2</f>
        <v>#DIV/0!</v>
      </c>
      <c r="J35" s="57" t="e">
        <f>'Counts by Cluster'!J35/'Counts by Cluster'!$J$2</f>
        <v>#DIV/0!</v>
      </c>
      <c r="K35" s="57" t="e">
        <f>'Counts by Cluster'!K35/'Counts by Cluster'!$K$2</f>
        <v>#DIV/0!</v>
      </c>
      <c r="L35" s="57" t="e">
        <f>'Counts by Cluster'!L35/'Counts by Cluster'!$L$2</f>
        <v>#DIV/0!</v>
      </c>
      <c r="M35" s="57" t="e">
        <f>'Counts by Cluster'!M35/'Counts by Cluster'!$M$2</f>
        <v>#DIV/0!</v>
      </c>
      <c r="N35" s="57" t="e">
        <f>'Counts by Cluster'!N35/'Counts by Cluster'!$N$2</f>
        <v>#DIV/0!</v>
      </c>
      <c r="O35" s="57" t="e">
        <f>'Counts by Cluster'!O35/'Counts by Cluster'!$O$2</f>
        <v>#DIV/0!</v>
      </c>
      <c r="P35" s="57" t="e">
        <f>'Counts by Cluster'!P35/'Counts by Cluster'!$P$2</f>
        <v>#DIV/0!</v>
      </c>
      <c r="Q35" s="57" t="e">
        <f>'Counts by Cluster'!Q35/'Counts by Cluster'!$Q$2</f>
        <v>#DIV/0!</v>
      </c>
      <c r="R35" s="57" t="e">
        <f>'Counts by Cluster'!R35/'Counts by Cluster'!$R$2</f>
        <v>#DIV/0!</v>
      </c>
      <c r="S35" s="57" t="e">
        <f>'Counts by Cluster'!S35/'Counts by Cluster'!$S$2</f>
        <v>#DIV/0!</v>
      </c>
    </row>
    <row r="36" spans="1:19" s="58" customFormat="1" x14ac:dyDescent="0.25">
      <c r="A36" s="177"/>
      <c r="B36" s="11" t="s">
        <v>79</v>
      </c>
      <c r="C36" s="57" t="e">
        <f>'Counts by Cluster'!C36/'Counts by Cluster'!$C$2</f>
        <v>#DIV/0!</v>
      </c>
      <c r="D36" s="57" t="e">
        <f>'Counts by Cluster'!D36/'Counts by Cluster'!$D$2</f>
        <v>#DIV/0!</v>
      </c>
      <c r="E36" s="57" t="e">
        <f>'Counts by Cluster'!E36/'Counts by Cluster'!$E$2</f>
        <v>#DIV/0!</v>
      </c>
      <c r="F36" s="57" t="e">
        <f>'Counts by Cluster'!F36/'Counts by Cluster'!$F$2</f>
        <v>#DIV/0!</v>
      </c>
      <c r="G36" s="57" t="e">
        <f>'Counts by Cluster'!G36/'Counts by Cluster'!$G$2</f>
        <v>#DIV/0!</v>
      </c>
      <c r="H36" s="57" t="e">
        <f>'Counts by Cluster'!H36/'Counts by Cluster'!$H$2</f>
        <v>#DIV/0!</v>
      </c>
      <c r="I36" s="57" t="e">
        <f>'Counts by Cluster'!I36/'Counts by Cluster'!$I$2</f>
        <v>#DIV/0!</v>
      </c>
      <c r="J36" s="57" t="e">
        <f>'Counts by Cluster'!J36/'Counts by Cluster'!$J$2</f>
        <v>#DIV/0!</v>
      </c>
      <c r="K36" s="57" t="e">
        <f>'Counts by Cluster'!K36/'Counts by Cluster'!$K$2</f>
        <v>#DIV/0!</v>
      </c>
      <c r="L36" s="57" t="e">
        <f>'Counts by Cluster'!L36/'Counts by Cluster'!$L$2</f>
        <v>#DIV/0!</v>
      </c>
      <c r="M36" s="57" t="e">
        <f>'Counts by Cluster'!M36/'Counts by Cluster'!$M$2</f>
        <v>#DIV/0!</v>
      </c>
      <c r="N36" s="57" t="e">
        <f>'Counts by Cluster'!N36/'Counts by Cluster'!$N$2</f>
        <v>#DIV/0!</v>
      </c>
      <c r="O36" s="57" t="e">
        <f>'Counts by Cluster'!O36/'Counts by Cluster'!$O$2</f>
        <v>#DIV/0!</v>
      </c>
      <c r="P36" s="57" t="e">
        <f>'Counts by Cluster'!P36/'Counts by Cluster'!$P$2</f>
        <v>#DIV/0!</v>
      </c>
      <c r="Q36" s="57" t="e">
        <f>'Counts by Cluster'!Q36/'Counts by Cluster'!$Q$2</f>
        <v>#DIV/0!</v>
      </c>
      <c r="R36" s="57" t="e">
        <f>'Counts by Cluster'!R36/'Counts by Cluster'!$R$2</f>
        <v>#DIV/0!</v>
      </c>
      <c r="S36" s="57" t="e">
        <f>'Counts by Cluster'!S36/'Counts by Cluster'!$S$2</f>
        <v>#DIV/0!</v>
      </c>
    </row>
    <row r="37" spans="1:19" s="58" customFormat="1" x14ac:dyDescent="0.25">
      <c r="A37" s="177"/>
      <c r="B37" s="78" t="s">
        <v>29</v>
      </c>
      <c r="C37" s="57" t="e">
        <f>'Counts by Cluster'!C37/'Counts by Cluster'!$C$2</f>
        <v>#DIV/0!</v>
      </c>
      <c r="D37" s="57" t="e">
        <f>'Counts by Cluster'!D37/'Counts by Cluster'!$D$2</f>
        <v>#DIV/0!</v>
      </c>
      <c r="E37" s="57" t="e">
        <f>'Counts by Cluster'!E37/'Counts by Cluster'!$E$2</f>
        <v>#DIV/0!</v>
      </c>
      <c r="F37" s="57" t="e">
        <f>'Counts by Cluster'!F37/'Counts by Cluster'!$F$2</f>
        <v>#DIV/0!</v>
      </c>
      <c r="G37" s="57" t="e">
        <f>'Counts by Cluster'!G37/'Counts by Cluster'!$G$2</f>
        <v>#DIV/0!</v>
      </c>
      <c r="H37" s="57" t="e">
        <f>'Counts by Cluster'!H37/'Counts by Cluster'!$H$2</f>
        <v>#DIV/0!</v>
      </c>
      <c r="I37" s="57" t="e">
        <f>'Counts by Cluster'!I37/'Counts by Cluster'!$I$2</f>
        <v>#DIV/0!</v>
      </c>
      <c r="J37" s="57" t="e">
        <f>'Counts by Cluster'!J37/'Counts by Cluster'!$J$2</f>
        <v>#DIV/0!</v>
      </c>
      <c r="K37" s="57" t="e">
        <f>'Counts by Cluster'!K37/'Counts by Cluster'!$K$2</f>
        <v>#DIV/0!</v>
      </c>
      <c r="L37" s="57" t="e">
        <f>'Counts by Cluster'!L37/'Counts by Cluster'!$L$2</f>
        <v>#DIV/0!</v>
      </c>
      <c r="M37" s="57" t="e">
        <f>'Counts by Cluster'!M37/'Counts by Cluster'!$M$2</f>
        <v>#DIV/0!</v>
      </c>
      <c r="N37" s="57" t="e">
        <f>'Counts by Cluster'!N37/'Counts by Cluster'!$N$2</f>
        <v>#DIV/0!</v>
      </c>
      <c r="O37" s="57" t="e">
        <f>'Counts by Cluster'!O37/'Counts by Cluster'!$O$2</f>
        <v>#DIV/0!</v>
      </c>
      <c r="P37" s="57" t="e">
        <f>'Counts by Cluster'!P37/'Counts by Cluster'!$P$2</f>
        <v>#DIV/0!</v>
      </c>
      <c r="Q37" s="57" t="e">
        <f>'Counts by Cluster'!Q37/'Counts by Cluster'!$Q$2</f>
        <v>#DIV/0!</v>
      </c>
      <c r="R37" s="57" t="e">
        <f>'Counts by Cluster'!R37/'Counts by Cluster'!$R$2</f>
        <v>#DIV/0!</v>
      </c>
      <c r="S37" s="57" t="e">
        <f>'Counts by Cluster'!S37/'Counts by Cluster'!$S$2</f>
        <v>#DIV/0!</v>
      </c>
    </row>
    <row r="38" spans="1:19" s="58" customFormat="1" x14ac:dyDescent="0.25">
      <c r="A38" s="177"/>
      <c r="B38" s="78" t="s">
        <v>30</v>
      </c>
      <c r="C38" s="57" t="e">
        <f>'Counts by Cluster'!C38/'Counts by Cluster'!$C$2</f>
        <v>#DIV/0!</v>
      </c>
      <c r="D38" s="57" t="e">
        <f>'Counts by Cluster'!D38/'Counts by Cluster'!$D$2</f>
        <v>#DIV/0!</v>
      </c>
      <c r="E38" s="57" t="e">
        <f>'Counts by Cluster'!E38/'Counts by Cluster'!$E$2</f>
        <v>#DIV/0!</v>
      </c>
      <c r="F38" s="57" t="e">
        <f>'Counts by Cluster'!F38/'Counts by Cluster'!$F$2</f>
        <v>#DIV/0!</v>
      </c>
      <c r="G38" s="57" t="e">
        <f>'Counts by Cluster'!G38/'Counts by Cluster'!$G$2</f>
        <v>#DIV/0!</v>
      </c>
      <c r="H38" s="57" t="e">
        <f>'Counts by Cluster'!H38/'Counts by Cluster'!$H$2</f>
        <v>#DIV/0!</v>
      </c>
      <c r="I38" s="57" t="e">
        <f>'Counts by Cluster'!I38/'Counts by Cluster'!$I$2</f>
        <v>#DIV/0!</v>
      </c>
      <c r="J38" s="57" t="e">
        <f>'Counts by Cluster'!J38/'Counts by Cluster'!$J$2</f>
        <v>#DIV/0!</v>
      </c>
      <c r="K38" s="57" t="e">
        <f>'Counts by Cluster'!K38/'Counts by Cluster'!$K$2</f>
        <v>#DIV/0!</v>
      </c>
      <c r="L38" s="57" t="e">
        <f>'Counts by Cluster'!L38/'Counts by Cluster'!$L$2</f>
        <v>#DIV/0!</v>
      </c>
      <c r="M38" s="57" t="e">
        <f>'Counts by Cluster'!M38/'Counts by Cluster'!$M$2</f>
        <v>#DIV/0!</v>
      </c>
      <c r="N38" s="57" t="e">
        <f>'Counts by Cluster'!N38/'Counts by Cluster'!$N$2</f>
        <v>#DIV/0!</v>
      </c>
      <c r="O38" s="57" t="e">
        <f>'Counts by Cluster'!O38/'Counts by Cluster'!$O$2</f>
        <v>#DIV/0!</v>
      </c>
      <c r="P38" s="57" t="e">
        <f>'Counts by Cluster'!P38/'Counts by Cluster'!$P$2</f>
        <v>#DIV/0!</v>
      </c>
      <c r="Q38" s="57" t="e">
        <f>'Counts by Cluster'!Q38/'Counts by Cluster'!$Q$2</f>
        <v>#DIV/0!</v>
      </c>
      <c r="R38" s="57" t="e">
        <f>'Counts by Cluster'!R38/'Counts by Cluster'!$R$2</f>
        <v>#DIV/0!</v>
      </c>
      <c r="S38" s="57" t="e">
        <f>'Counts by Cluster'!S38/'Counts by Cluster'!$S$2</f>
        <v>#DIV/0!</v>
      </c>
    </row>
    <row r="39" spans="1:19" s="58" customFormat="1" x14ac:dyDescent="0.25">
      <c r="A39" s="177"/>
      <c r="B39" s="11" t="s">
        <v>80</v>
      </c>
      <c r="C39" s="57" t="e">
        <f>'Counts by Cluster'!C39/'Counts by Cluster'!$C$2</f>
        <v>#DIV/0!</v>
      </c>
      <c r="D39" s="57" t="e">
        <f>'Counts by Cluster'!D39/'Counts by Cluster'!$D$2</f>
        <v>#DIV/0!</v>
      </c>
      <c r="E39" s="57" t="e">
        <f>'Counts by Cluster'!E39/'Counts by Cluster'!$E$2</f>
        <v>#DIV/0!</v>
      </c>
      <c r="F39" s="57" t="e">
        <f>'Counts by Cluster'!F39/'Counts by Cluster'!$F$2</f>
        <v>#DIV/0!</v>
      </c>
      <c r="G39" s="57" t="e">
        <f>'Counts by Cluster'!G39/'Counts by Cluster'!$G$2</f>
        <v>#DIV/0!</v>
      </c>
      <c r="H39" s="57" t="e">
        <f>'Counts by Cluster'!H39/'Counts by Cluster'!$H$2</f>
        <v>#DIV/0!</v>
      </c>
      <c r="I39" s="57" t="e">
        <f>'Counts by Cluster'!I39/'Counts by Cluster'!$I$2</f>
        <v>#DIV/0!</v>
      </c>
      <c r="J39" s="57" t="e">
        <f>'Counts by Cluster'!J39/'Counts by Cluster'!$J$2</f>
        <v>#DIV/0!</v>
      </c>
      <c r="K39" s="57" t="e">
        <f>'Counts by Cluster'!K39/'Counts by Cluster'!$K$2</f>
        <v>#DIV/0!</v>
      </c>
      <c r="L39" s="57" t="e">
        <f>'Counts by Cluster'!L39/'Counts by Cluster'!$L$2</f>
        <v>#DIV/0!</v>
      </c>
      <c r="M39" s="57" t="e">
        <f>'Counts by Cluster'!M39/'Counts by Cluster'!$M$2</f>
        <v>#DIV/0!</v>
      </c>
      <c r="N39" s="57" t="e">
        <f>'Counts by Cluster'!N39/'Counts by Cluster'!$N$2</f>
        <v>#DIV/0!</v>
      </c>
      <c r="O39" s="57" t="e">
        <f>'Counts by Cluster'!O39/'Counts by Cluster'!$O$2</f>
        <v>#DIV/0!</v>
      </c>
      <c r="P39" s="57" t="e">
        <f>'Counts by Cluster'!P39/'Counts by Cluster'!$P$2</f>
        <v>#DIV/0!</v>
      </c>
      <c r="Q39" s="57" t="e">
        <f>'Counts by Cluster'!Q39/'Counts by Cluster'!$Q$2</f>
        <v>#DIV/0!</v>
      </c>
      <c r="R39" s="57" t="e">
        <f>'Counts by Cluster'!R39/'Counts by Cluster'!$R$2</f>
        <v>#DIV/0!</v>
      </c>
      <c r="S39" s="57" t="e">
        <f>'Counts by Cluster'!S39/'Counts by Cluster'!$S$2</f>
        <v>#DIV/0!</v>
      </c>
    </row>
    <row r="40" spans="1:19" s="62" customFormat="1" ht="15.75" thickBot="1" x14ac:dyDescent="0.3">
      <c r="A40" s="179"/>
      <c r="B40" s="11" t="s">
        <v>76</v>
      </c>
      <c r="C40" s="61" t="e">
        <f>'Counts by Cluster'!C40/'Counts by Cluster'!$C$2</f>
        <v>#DIV/0!</v>
      </c>
      <c r="D40" s="61" t="e">
        <f>'Counts by Cluster'!D40/'Counts by Cluster'!$D$2</f>
        <v>#DIV/0!</v>
      </c>
      <c r="E40" s="61" t="e">
        <f>'Counts by Cluster'!E40/'Counts by Cluster'!$E$2</f>
        <v>#DIV/0!</v>
      </c>
      <c r="F40" s="61" t="e">
        <f>'Counts by Cluster'!F40/'Counts by Cluster'!$F$2</f>
        <v>#DIV/0!</v>
      </c>
      <c r="G40" s="61" t="e">
        <f>'Counts by Cluster'!G40/'Counts by Cluster'!$G$2</f>
        <v>#DIV/0!</v>
      </c>
      <c r="H40" s="61" t="e">
        <f>'Counts by Cluster'!H40/'Counts by Cluster'!$H$2</f>
        <v>#DIV/0!</v>
      </c>
      <c r="I40" s="61" t="e">
        <f>'Counts by Cluster'!I40/'Counts by Cluster'!$I$2</f>
        <v>#DIV/0!</v>
      </c>
      <c r="J40" s="61" t="e">
        <f>'Counts by Cluster'!J40/'Counts by Cluster'!$J$2</f>
        <v>#DIV/0!</v>
      </c>
      <c r="K40" s="61" t="e">
        <f>'Counts by Cluster'!K40/'Counts by Cluster'!$K$2</f>
        <v>#DIV/0!</v>
      </c>
      <c r="L40" s="61" t="e">
        <f>'Counts by Cluster'!L40/'Counts by Cluster'!$L$2</f>
        <v>#DIV/0!</v>
      </c>
      <c r="M40" s="61" t="e">
        <f>'Counts by Cluster'!M40/'Counts by Cluster'!$M$2</f>
        <v>#DIV/0!</v>
      </c>
      <c r="N40" s="61" t="e">
        <f>'Counts by Cluster'!N40/'Counts by Cluster'!$N$2</f>
        <v>#DIV/0!</v>
      </c>
      <c r="O40" s="61" t="e">
        <f>'Counts by Cluster'!O40/'Counts by Cluster'!$O$2</f>
        <v>#DIV/0!</v>
      </c>
      <c r="P40" s="61" t="e">
        <f>'Counts by Cluster'!P40/'Counts by Cluster'!$P$2</f>
        <v>#DIV/0!</v>
      </c>
      <c r="Q40" s="61" t="e">
        <f>'Counts by Cluster'!Q40/'Counts by Cluster'!$Q$2</f>
        <v>#DIV/0!</v>
      </c>
      <c r="R40" s="61" t="e">
        <f>'Counts by Cluster'!R40/'Counts by Cluster'!$R$2</f>
        <v>#DIV/0!</v>
      </c>
      <c r="S40" s="61" t="e">
        <f>'Counts by Cluster'!S40/'Counts by Cluster'!$S$2</f>
        <v>#DIV/0!</v>
      </c>
    </row>
  </sheetData>
  <mergeCells count="3">
    <mergeCell ref="A2:A14"/>
    <mergeCell ref="A15:A27"/>
    <mergeCell ref="A28:A40"/>
  </mergeCells>
  <pageMargins left="0.7" right="0.7" top="0.75" bottom="0.75" header="0.3" footer="0.3"/>
  <ignoredErrors>
    <ignoredError sqref="G2:S14 I20:S40 I15:S19 G15:G40 E2"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W16"/>
  <sheetViews>
    <sheetView workbookViewId="0">
      <selection activeCell="F4" sqref="F4"/>
    </sheetView>
  </sheetViews>
  <sheetFormatPr defaultColWidth="8.7109375" defaultRowHeight="15" x14ac:dyDescent="0.25"/>
  <cols>
    <col min="1" max="1" width="29.28515625" style="5" bestFit="1" customWidth="1"/>
    <col min="2" max="2" width="11.28515625" style="5" customWidth="1"/>
    <col min="3" max="3" width="11.85546875" style="1" customWidth="1"/>
    <col min="4" max="4" width="8.85546875" style="1" customWidth="1"/>
    <col min="5" max="5" width="12.7109375" style="1" customWidth="1"/>
    <col min="6" max="6" width="10.85546875" style="1" customWidth="1"/>
    <col min="7" max="7" width="11.85546875" style="1" customWidth="1"/>
    <col min="8" max="8" width="11.7109375" style="1" customWidth="1"/>
    <col min="9" max="9" width="17.28515625" style="1" customWidth="1"/>
    <col min="10" max="10" width="11.28515625" style="1" customWidth="1"/>
    <col min="11" max="11" width="11.42578125" style="1" customWidth="1"/>
    <col min="12" max="12" width="9.42578125" style="1" customWidth="1"/>
    <col min="13" max="13" width="17.42578125" style="1" customWidth="1"/>
    <col min="14" max="14" width="12.140625" style="1" customWidth="1"/>
    <col min="15" max="15" width="16.28515625" style="1" customWidth="1"/>
    <col min="16" max="16" width="10.28515625" style="1" customWidth="1"/>
    <col min="17" max="17" width="13.42578125" style="1" customWidth="1"/>
    <col min="18" max="18" width="11.140625" style="1" customWidth="1"/>
    <col min="19" max="19" width="14.140625" style="1" customWidth="1"/>
    <col min="20" max="23" width="8.7109375" style="1"/>
    <col min="24" max="24" width="60.28515625" style="1" bestFit="1" customWidth="1"/>
    <col min="25" max="40" width="8.7109375" style="1"/>
    <col min="41" max="50" width="8.7109375" style="1" customWidth="1"/>
    <col min="51" max="16384" width="8.7109375" style="1"/>
  </cols>
  <sheetData>
    <row r="1" spans="1:49" ht="15.75" thickBot="1" x14ac:dyDescent="0.3">
      <c r="A1" s="186" t="s">
        <v>85</v>
      </c>
      <c r="B1" s="187"/>
      <c r="C1" s="187"/>
      <c r="D1" s="187"/>
      <c r="E1" s="187"/>
      <c r="F1" s="187"/>
      <c r="G1" s="187"/>
      <c r="H1" s="187"/>
      <c r="I1" s="187"/>
      <c r="J1" s="187"/>
      <c r="K1" s="188"/>
      <c r="L1" s="64"/>
    </row>
    <row r="2" spans="1:49" s="18" customFormat="1" ht="72.599999999999994" customHeight="1" x14ac:dyDescent="0.25">
      <c r="A2" s="20"/>
      <c r="B2" s="189" t="s">
        <v>105</v>
      </c>
      <c r="C2" s="190"/>
      <c r="D2" s="189" t="s">
        <v>104</v>
      </c>
      <c r="E2" s="190"/>
      <c r="F2" s="189" t="s">
        <v>106</v>
      </c>
      <c r="G2" s="190"/>
      <c r="H2" s="189" t="s">
        <v>94</v>
      </c>
      <c r="I2" s="190"/>
      <c r="J2" s="189" t="s">
        <v>93</v>
      </c>
      <c r="K2" s="191"/>
      <c r="L2" s="184" t="s">
        <v>101</v>
      </c>
      <c r="M2" s="185"/>
      <c r="N2" s="184" t="s">
        <v>99</v>
      </c>
      <c r="O2" s="185"/>
      <c r="P2" s="184" t="s">
        <v>98</v>
      </c>
      <c r="Q2" s="185"/>
      <c r="R2" s="184" t="s">
        <v>100</v>
      </c>
      <c r="S2" s="185"/>
    </row>
    <row r="3" spans="1:49" s="74" customFormat="1" x14ac:dyDescent="0.25">
      <c r="A3" s="71"/>
      <c r="B3" s="72" t="s">
        <v>102</v>
      </c>
      <c r="C3" s="73" t="s">
        <v>103</v>
      </c>
      <c r="D3" s="72" t="s">
        <v>102</v>
      </c>
      <c r="E3" s="73" t="s">
        <v>103</v>
      </c>
      <c r="F3" s="72" t="s">
        <v>102</v>
      </c>
      <c r="G3" s="73" t="s">
        <v>103</v>
      </c>
      <c r="H3" s="72" t="s">
        <v>102</v>
      </c>
      <c r="I3" s="73" t="s">
        <v>103</v>
      </c>
      <c r="J3" s="72" t="s">
        <v>102</v>
      </c>
      <c r="K3" s="65" t="s">
        <v>103</v>
      </c>
      <c r="L3" s="72" t="s">
        <v>102</v>
      </c>
      <c r="M3" s="73" t="s">
        <v>103</v>
      </c>
      <c r="N3" s="85" t="s">
        <v>102</v>
      </c>
      <c r="O3" s="73" t="s">
        <v>103</v>
      </c>
      <c r="P3" s="85" t="s">
        <v>102</v>
      </c>
      <c r="Q3" s="73" t="s">
        <v>103</v>
      </c>
      <c r="R3" s="85" t="s">
        <v>102</v>
      </c>
      <c r="S3" s="73" t="s">
        <v>103</v>
      </c>
      <c r="AP3" s="74" t="s">
        <v>109</v>
      </c>
      <c r="AR3" s="74" t="s">
        <v>107</v>
      </c>
      <c r="AT3" s="74" t="s">
        <v>108</v>
      </c>
      <c r="AV3" s="74" t="s">
        <v>110</v>
      </c>
    </row>
    <row r="4" spans="1:49" x14ac:dyDescent="0.25">
      <c r="A4" s="11" t="s">
        <v>1</v>
      </c>
      <c r="B4" s="66" cm="1">
        <f t="array" ref="B4:B16">'1. District overview'!C3:C15</f>
        <v>0</v>
      </c>
      <c r="C4" s="68" t="e">
        <f>'1. District overview'!C3/'1. District overview'!C3</f>
        <v>#DIV/0!</v>
      </c>
      <c r="D4" s="66">
        <f>F4</f>
        <v>0</v>
      </c>
      <c r="E4" s="68" t="e">
        <f>SUM('3. Pathway Enrollment'!D3:D100)/'1. District overview'!C3</f>
        <v>#DIV/0!</v>
      </c>
      <c r="F4" s="66">
        <f>SUM('3. Pathway Enrollment'!D$3:D$100)</f>
        <v>0</v>
      </c>
      <c r="G4" s="67" t="e">
        <f>F4/F4</f>
        <v>#DIV/0!</v>
      </c>
      <c r="H4" s="75">
        <f>SUM('4. Pathway Persistence'!D$3:D$100)</f>
        <v>0</v>
      </c>
      <c r="I4" s="67" t="e">
        <f>SUM('4. Pathway Persistence'!D3:D100)/SUM('3. Pathway Enrollment'!D3:D100)</f>
        <v>#DIV/0!</v>
      </c>
      <c r="J4" s="75">
        <f>SUM('5. Pathway Completion'!D3:D100)</f>
        <v>0</v>
      </c>
      <c r="K4" s="45" t="e">
        <f>SUM('5. Pathway Completion'!D3:D100)/SUM('3. Pathway Enrollment'!D3:D100)</f>
        <v>#DIV/0!</v>
      </c>
      <c r="L4" s="52">
        <f ca="1">SUMIF('3. Pathway Enrollment'!$Q$3:$Q$101,"Yes",'3. Pathway Enrollment'!$D$3:$D$100)</f>
        <v>0</v>
      </c>
      <c r="M4" s="88"/>
      <c r="N4" s="52">
        <f ca="1">SUMIF('3. Pathway Enrollment'!$R$3:$R$101,"Yes",'3. Pathway Enrollment'!$D$3:$D$100)</f>
        <v>0</v>
      </c>
      <c r="O4" s="88"/>
      <c r="P4" s="52">
        <f ca="1">SUMIF('3. Pathway Enrollment'!$S$3:$S$101,"Yes",'3. Pathway Enrollment'!$D$3:$D$100)</f>
        <v>0</v>
      </c>
      <c r="Q4" s="88"/>
      <c r="R4" s="52">
        <f ca="1">SUMIF('3. Pathway Enrollment'!$U$3:$U$101,"Yes",'3. Pathway Enrollment'!$D$3:$D$100)</f>
        <v>0</v>
      </c>
      <c r="S4" s="88"/>
      <c r="AP4" s="86"/>
      <c r="AQ4" s="82" t="e" cm="1">
        <f t="array" aca="1" ref="AQ4:AQ16" ca="1">AP4:AP16/F4:F16</f>
        <v>#DIV/0!</v>
      </c>
      <c r="AR4" s="86"/>
      <c r="AS4" s="82" t="e" cm="1">
        <f t="array" aca="1" ref="AS4:AS16" ca="1">AR4:AR16/F4:F16</f>
        <v>#DIV/0!</v>
      </c>
      <c r="AT4" s="86" cm="1">
        <f t="array" aca="1" ref="AT4:AT16" ca="1">D4:D16-P4:P16</f>
        <v>0</v>
      </c>
      <c r="AU4" s="82" t="e" cm="1">
        <f t="array" aca="1" ref="AU4:AU16" ca="1">AT4:AT16/F4:F16</f>
        <v>#DIV/0!</v>
      </c>
      <c r="AW4" s="82"/>
    </row>
    <row r="5" spans="1:49" x14ac:dyDescent="0.25">
      <c r="A5" s="11" t="s">
        <v>2</v>
      </c>
      <c r="B5" s="66">
        <v>0</v>
      </c>
      <c r="C5" s="68" t="e">
        <f>'1. District overview'!C4/'1. District overview'!C3</f>
        <v>#DIV/0!</v>
      </c>
      <c r="D5" s="66">
        <f t="shared" ref="D5:D16" si="0">F5</f>
        <v>0</v>
      </c>
      <c r="E5" s="68" t="e">
        <f>SUM('3. Pathway Enrollment'!E3:E100)/'1. District overview'!C4</f>
        <v>#DIV/0!</v>
      </c>
      <c r="F5" s="66">
        <f>SUM('3. Pathway Enrollment'!E$3:E$100)</f>
        <v>0</v>
      </c>
      <c r="G5" s="68" t="e">
        <f>SUM('3. Pathway Enrollment'!E3:E100)/SUM('3. Pathway Enrollment'!D3:D100)</f>
        <v>#DIV/0!</v>
      </c>
      <c r="H5" s="75">
        <f>SUM('4. Pathway Persistence'!E$3:E$100)</f>
        <v>0</v>
      </c>
      <c r="I5" s="68" t="e">
        <f>SUM('4. Pathway Persistence'!E3:E100)/SUM('3. Pathway Enrollment'!E3:E100)</f>
        <v>#DIV/0!</v>
      </c>
      <c r="J5" s="66">
        <f>SUM('5. Pathway Completion'!E3:E100)</f>
        <v>0</v>
      </c>
      <c r="K5" s="19" t="e">
        <f>SUM('5. Pathway Completion'!E3:E100)/SUM('3. Pathway Enrollment'!E3:E100)</f>
        <v>#DIV/0!</v>
      </c>
      <c r="L5" s="52">
        <f ca="1">SUMIF('3. Pathway Enrollment'!$Q$3:$Q$101,"Yes",'3. Pathway Enrollment'!$E$3:$E$100)</f>
        <v>0</v>
      </c>
      <c r="M5" s="68" t="e">
        <f t="shared" ref="M5:M16" ca="1" si="1">L5/F5</f>
        <v>#DIV/0!</v>
      </c>
      <c r="N5" s="52">
        <f ca="1">SUMIF('3. Pathway Enrollment'!$R$3:$R$101,"Yes",'3. Pathway Enrollment'!$E$3:$E$100)</f>
        <v>0</v>
      </c>
      <c r="O5" s="68" t="e">
        <f t="shared" ref="O5:O16" ca="1" si="2">N5/F5</f>
        <v>#DIV/0!</v>
      </c>
      <c r="P5" s="52">
        <f ca="1">SUMIF('3. Pathway Enrollment'!$S$3:$S$101,"Yes",'3. Pathway Enrollment'!$E$3:$E$100)</f>
        <v>0</v>
      </c>
      <c r="Q5" s="68" t="e">
        <f t="shared" ref="Q5:Q16" ca="1" si="3">P5/F5</f>
        <v>#DIV/0!</v>
      </c>
      <c r="R5" s="52">
        <f ca="1">SUMIF('3. Pathway Enrollment'!$U$3:$U$101,"Yes",'3. Pathway Enrollment'!$E$3:$E$100)</f>
        <v>0</v>
      </c>
      <c r="S5" s="68" t="e">
        <f ca="1">R5/F5</f>
        <v>#DIV/0!</v>
      </c>
      <c r="AP5" s="86">
        <f ca="1">F5-L5</f>
        <v>0</v>
      </c>
      <c r="AQ5" s="82" t="e">
        <f ca="1"/>
        <v>#DIV/0!</v>
      </c>
      <c r="AR5" s="86">
        <f ca="1">F5-N5</f>
        <v>0</v>
      </c>
      <c r="AS5" s="82" t="e">
        <f ca="1"/>
        <v>#DIV/0!</v>
      </c>
      <c r="AT5" s="1">
        <f ca="1"/>
        <v>0</v>
      </c>
      <c r="AU5" s="82" t="e">
        <f ca="1"/>
        <v>#DIV/0!</v>
      </c>
      <c r="AV5" s="86">
        <f ca="1">F5-R5</f>
        <v>0</v>
      </c>
      <c r="AW5" s="82" t="e">
        <f ca="1">AV5/F5</f>
        <v>#DIV/0!</v>
      </c>
    </row>
    <row r="6" spans="1:49" x14ac:dyDescent="0.25">
      <c r="A6" s="11" t="s">
        <v>3</v>
      </c>
      <c r="B6" s="66">
        <v>0</v>
      </c>
      <c r="C6" s="68" t="e">
        <f>'1. District overview'!C5/'1. District overview'!C3</f>
        <v>#DIV/0!</v>
      </c>
      <c r="D6" s="66">
        <f t="shared" si="0"/>
        <v>0</v>
      </c>
      <c r="E6" s="68" t="e">
        <f>SUM('3. Pathway Enrollment'!F3:F100)/'1. District overview'!C5</f>
        <v>#DIV/0!</v>
      </c>
      <c r="F6" s="66">
        <f>SUM('3. Pathway Enrollment'!F$3:F$100)</f>
        <v>0</v>
      </c>
      <c r="G6" s="68" t="e">
        <f>SUM('3. Pathway Enrollment'!F3:F100)/SUM('3. Pathway Enrollment'!D3:D100)</f>
        <v>#DIV/0!</v>
      </c>
      <c r="H6" s="75">
        <f>SUM('4. Pathway Persistence'!F$3:F$100)</f>
        <v>0</v>
      </c>
      <c r="I6" s="68" t="e">
        <f>SUM('4. Pathway Persistence'!F3:F100)/SUM('3. Pathway Enrollment'!F3:F100)</f>
        <v>#DIV/0!</v>
      </c>
      <c r="J6" s="66">
        <f>SUM('5. Pathway Completion'!F3:F100)</f>
        <v>0</v>
      </c>
      <c r="K6" s="19" t="e">
        <f>SUM('5. Pathway Completion'!F3:F100)/SUM('3. Pathway Enrollment'!F3:F100)</f>
        <v>#DIV/0!</v>
      </c>
      <c r="L6" s="52">
        <f ca="1">SUMIF('3. Pathway Enrollment'!$Q$3:$Q$101,"Yes",'3. Pathway Enrollment'!$F$3:$F$100)</f>
        <v>0</v>
      </c>
      <c r="M6" s="68" t="e">
        <f t="shared" ca="1" si="1"/>
        <v>#DIV/0!</v>
      </c>
      <c r="N6" s="52">
        <f ca="1">SUMIF('3. Pathway Enrollment'!$R$3:$R$101,"Yes",'3. Pathway Enrollment'!$F$3:$F$100)</f>
        <v>0</v>
      </c>
      <c r="O6" s="68" t="e">
        <f t="shared" ca="1" si="2"/>
        <v>#DIV/0!</v>
      </c>
      <c r="P6" s="52">
        <f ca="1">SUMIF('3. Pathway Enrollment'!$S$3:$S$101,"Yes",'3. Pathway Enrollment'!$F$3:$F$100)</f>
        <v>0</v>
      </c>
      <c r="Q6" s="68" t="e">
        <f t="shared" ca="1" si="3"/>
        <v>#DIV/0!</v>
      </c>
      <c r="R6" s="52">
        <f ca="1">SUMIF('3. Pathway Enrollment'!$U$3:$U$101,"Yes",'3. Pathway Enrollment'!$F$3:$F$100)</f>
        <v>0</v>
      </c>
      <c r="S6" s="68" t="e">
        <f t="shared" ref="S6:S16" ca="1" si="4">R6/F6</f>
        <v>#DIV/0!</v>
      </c>
      <c r="AP6" s="86">
        <f t="shared" ref="AP6:AP16" ca="1" si="5">F6-L6</f>
        <v>0</v>
      </c>
      <c r="AQ6" s="82" t="e">
        <f ca="1"/>
        <v>#DIV/0!</v>
      </c>
      <c r="AR6" s="86">
        <f t="shared" ref="AR6:AR16" ca="1" si="6">F6-N6</f>
        <v>0</v>
      </c>
      <c r="AS6" s="82" t="e">
        <f ca="1"/>
        <v>#DIV/0!</v>
      </c>
      <c r="AT6" s="1">
        <f ca="1"/>
        <v>0</v>
      </c>
      <c r="AU6" s="82" t="e">
        <f ca="1"/>
        <v>#DIV/0!</v>
      </c>
      <c r="AV6" s="86">
        <f t="shared" ref="AV6:AV16" ca="1" si="7">F6-R6</f>
        <v>0</v>
      </c>
      <c r="AW6" s="82" t="e">
        <f t="shared" ref="AW6:AW16" ca="1" si="8">AV6/F6</f>
        <v>#DIV/0!</v>
      </c>
    </row>
    <row r="7" spans="1:49" x14ac:dyDescent="0.25">
      <c r="A7" s="11" t="s">
        <v>4</v>
      </c>
      <c r="B7" s="66">
        <v>0</v>
      </c>
      <c r="C7" s="68" t="e">
        <f>'1. District overview'!C6/'1. District overview'!C3</f>
        <v>#DIV/0!</v>
      </c>
      <c r="D7" s="66">
        <f t="shared" si="0"/>
        <v>0</v>
      </c>
      <c r="E7" s="68" t="e">
        <f>SUM('3. Pathway Enrollment'!G3:G100)/'1. District overview'!C6</f>
        <v>#DIV/0!</v>
      </c>
      <c r="F7" s="66">
        <f>SUM('3. Pathway Enrollment'!G$3:G$100)</f>
        <v>0</v>
      </c>
      <c r="G7" s="68" t="e">
        <f>SUM('3. Pathway Enrollment'!G3:G100)/SUM('3. Pathway Enrollment'!D3:D100)</f>
        <v>#DIV/0!</v>
      </c>
      <c r="H7" s="75">
        <f>SUM('4. Pathway Persistence'!G$3:G$100)</f>
        <v>0</v>
      </c>
      <c r="I7" s="68" t="e">
        <f>SUM('4. Pathway Persistence'!G3:G100)/SUM('3. Pathway Enrollment'!G3:G100)</f>
        <v>#DIV/0!</v>
      </c>
      <c r="J7" s="66">
        <f>SUM('5. Pathway Completion'!G3:G100)</f>
        <v>0</v>
      </c>
      <c r="K7" s="19" t="e">
        <f>SUM('5. Pathway Completion'!G3:G100)/SUM('3. Pathway Enrollment'!G3:G100)</f>
        <v>#DIV/0!</v>
      </c>
      <c r="L7" s="52">
        <f ca="1">SUMIF('3. Pathway Enrollment'!$Q$3:$Q$101,"Yes",'3. Pathway Enrollment'!$G$3:$G$100)</f>
        <v>0</v>
      </c>
      <c r="M7" s="68" t="e">
        <f t="shared" ca="1" si="1"/>
        <v>#DIV/0!</v>
      </c>
      <c r="N7" s="52">
        <f ca="1">SUMIF('3. Pathway Enrollment'!$R$3:$R$101,"Yes",'3. Pathway Enrollment'!$G$3:$G$100)</f>
        <v>0</v>
      </c>
      <c r="O7" s="68" t="e">
        <f t="shared" ca="1" si="2"/>
        <v>#DIV/0!</v>
      </c>
      <c r="P7" s="52">
        <f ca="1">SUMIF('3. Pathway Enrollment'!$S$3:$S$101,"Yes",'3. Pathway Enrollment'!$G$3:$G$100)</f>
        <v>0</v>
      </c>
      <c r="Q7" s="68" t="e">
        <f t="shared" ca="1" si="3"/>
        <v>#DIV/0!</v>
      </c>
      <c r="R7" s="52">
        <f ca="1">SUMIF('3. Pathway Enrollment'!$U$3:$U$101,"Yes",'3. Pathway Enrollment'!$G$3:$G$100)</f>
        <v>0</v>
      </c>
      <c r="S7" s="68" t="e">
        <f t="shared" ca="1" si="4"/>
        <v>#DIV/0!</v>
      </c>
      <c r="AP7" s="86">
        <f t="shared" ca="1" si="5"/>
        <v>0</v>
      </c>
      <c r="AQ7" s="82" t="e">
        <f ca="1"/>
        <v>#DIV/0!</v>
      </c>
      <c r="AR7" s="86">
        <f t="shared" ca="1" si="6"/>
        <v>0</v>
      </c>
      <c r="AS7" s="82" t="e">
        <f ca="1"/>
        <v>#DIV/0!</v>
      </c>
      <c r="AT7" s="1">
        <f ca="1"/>
        <v>0</v>
      </c>
      <c r="AU7" s="82" t="e">
        <f ca="1"/>
        <v>#DIV/0!</v>
      </c>
      <c r="AV7" s="86">
        <f t="shared" ca="1" si="7"/>
        <v>0</v>
      </c>
      <c r="AW7" s="82" t="e">
        <f t="shared" ca="1" si="8"/>
        <v>#DIV/0!</v>
      </c>
    </row>
    <row r="8" spans="1:49" x14ac:dyDescent="0.25">
      <c r="A8" s="11" t="s">
        <v>78</v>
      </c>
      <c r="B8" s="66">
        <v>0</v>
      </c>
      <c r="C8" s="68" t="e">
        <f>'1. District overview'!C7/'1. District overview'!C3</f>
        <v>#DIV/0!</v>
      </c>
      <c r="D8" s="66">
        <f t="shared" si="0"/>
        <v>0</v>
      </c>
      <c r="E8" s="68" t="e">
        <f>SUM('3. Pathway Enrollment'!H3:H100)/'1. District overview'!C7</f>
        <v>#DIV/0!</v>
      </c>
      <c r="F8" s="66">
        <f>SUM('3. Pathway Enrollment'!H$3:H$100)</f>
        <v>0</v>
      </c>
      <c r="G8" s="68" t="e">
        <f>SUM('3. Pathway Enrollment'!H3:H100)/SUM('3. Pathway Enrollment'!D3:D100)</f>
        <v>#DIV/0!</v>
      </c>
      <c r="H8" s="75">
        <f>SUM('4. Pathway Persistence'!H$3:H$100)</f>
        <v>0</v>
      </c>
      <c r="I8" s="68" t="e">
        <f>SUM('4. Pathway Persistence'!H3:H100)/SUM('3. Pathway Enrollment'!H3:H100)</f>
        <v>#DIV/0!</v>
      </c>
      <c r="J8" s="66">
        <f>SUM('5. Pathway Completion'!H3:H100)</f>
        <v>0</v>
      </c>
      <c r="K8" s="19" t="e">
        <f>SUM('5. Pathway Completion'!H3:H100)/SUM('3. Pathway Enrollment'!H3:H100)</f>
        <v>#DIV/0!</v>
      </c>
      <c r="L8" s="52">
        <f ca="1">SUMIF('3. Pathway Enrollment'!$Q$3:$Q$101,"Yes",'3. Pathway Enrollment'!$H$3:$H$100)</f>
        <v>0</v>
      </c>
      <c r="M8" s="68" t="e">
        <f t="shared" ca="1" si="1"/>
        <v>#DIV/0!</v>
      </c>
      <c r="N8" s="52">
        <f ca="1">SUMIF('3. Pathway Enrollment'!$R$3:$R$101,"Yes",'3. Pathway Enrollment'!$H$3:$H$100)</f>
        <v>0</v>
      </c>
      <c r="O8" s="68" t="e">
        <f t="shared" ca="1" si="2"/>
        <v>#DIV/0!</v>
      </c>
      <c r="P8" s="52">
        <f ca="1">SUMIF('3. Pathway Enrollment'!$S$3:$S$101,"Yes",'3. Pathway Enrollment'!$H$3:$H$100)</f>
        <v>0</v>
      </c>
      <c r="Q8" s="68" t="e">
        <f t="shared" ca="1" si="3"/>
        <v>#DIV/0!</v>
      </c>
      <c r="R8" s="52">
        <f ca="1">SUMIF('3. Pathway Enrollment'!$U$3:$U$101,"Yes",'3. Pathway Enrollment'!$H$3:$H$100)</f>
        <v>0</v>
      </c>
      <c r="S8" s="68" t="e">
        <f t="shared" ca="1" si="4"/>
        <v>#DIV/0!</v>
      </c>
      <c r="AP8" s="86">
        <f t="shared" ca="1" si="5"/>
        <v>0</v>
      </c>
      <c r="AQ8" s="82" t="e">
        <f ca="1"/>
        <v>#DIV/0!</v>
      </c>
      <c r="AR8" s="86">
        <f t="shared" ca="1" si="6"/>
        <v>0</v>
      </c>
      <c r="AS8" s="82" t="e">
        <f ca="1"/>
        <v>#DIV/0!</v>
      </c>
      <c r="AT8" s="1">
        <f ca="1"/>
        <v>0</v>
      </c>
      <c r="AU8" s="82" t="e">
        <f ca="1"/>
        <v>#DIV/0!</v>
      </c>
      <c r="AV8" s="86">
        <f t="shared" ca="1" si="7"/>
        <v>0</v>
      </c>
      <c r="AW8" s="82" t="e">
        <f t="shared" ca="1" si="8"/>
        <v>#DIV/0!</v>
      </c>
    </row>
    <row r="9" spans="1:49" x14ac:dyDescent="0.25">
      <c r="A9" s="11" t="s">
        <v>5</v>
      </c>
      <c r="B9" s="66">
        <v>0</v>
      </c>
      <c r="C9" s="68" t="e">
        <f>'1. District overview'!C8/'1. District overview'!C3</f>
        <v>#DIV/0!</v>
      </c>
      <c r="D9" s="66">
        <f t="shared" si="0"/>
        <v>0</v>
      </c>
      <c r="E9" s="68" t="e">
        <f>SUM('3. Pathway Enrollment'!I3:I100)/'1. District overview'!C8</f>
        <v>#DIV/0!</v>
      </c>
      <c r="F9" s="66">
        <f>SUM('3. Pathway Enrollment'!I$3:I$100)</f>
        <v>0</v>
      </c>
      <c r="G9" s="68" t="e">
        <f>SUM('3. Pathway Enrollment'!I3:I100)/SUM('3. Pathway Enrollment'!D3:D100)</f>
        <v>#DIV/0!</v>
      </c>
      <c r="H9" s="75">
        <f>SUM('4. Pathway Persistence'!I$3:I$100)</f>
        <v>0</v>
      </c>
      <c r="I9" s="68" t="e">
        <f>SUM('4. Pathway Persistence'!I3:I100)/SUM('3. Pathway Enrollment'!I3:I100)</f>
        <v>#DIV/0!</v>
      </c>
      <c r="J9" s="66">
        <f>SUM('5. Pathway Completion'!I3:I100)</f>
        <v>0</v>
      </c>
      <c r="K9" s="19" t="e">
        <f>SUM('5. Pathway Completion'!I3:I100)/SUM('3. Pathway Enrollment'!I3:I100)</f>
        <v>#DIV/0!</v>
      </c>
      <c r="L9" s="52">
        <f ca="1">SUMIF('3. Pathway Enrollment'!$Q$3:$Q$101,"Yes",'3. Pathway Enrollment'!$I$3:$I$100)</f>
        <v>0</v>
      </c>
      <c r="M9" s="68" t="e">
        <f t="shared" ca="1" si="1"/>
        <v>#DIV/0!</v>
      </c>
      <c r="N9" s="52">
        <f ca="1">SUMIF('3. Pathway Enrollment'!$R$3:$R$101,"Yes",'3. Pathway Enrollment'!$I$3:$I$100)</f>
        <v>0</v>
      </c>
      <c r="O9" s="68" t="e">
        <f t="shared" ca="1" si="2"/>
        <v>#DIV/0!</v>
      </c>
      <c r="P9" s="52">
        <f ca="1">SUMIF('3. Pathway Enrollment'!$S$3:$S$101,"Yes",'3. Pathway Enrollment'!$I$3:$I$100)</f>
        <v>0</v>
      </c>
      <c r="Q9" s="68" t="e">
        <f t="shared" ca="1" si="3"/>
        <v>#DIV/0!</v>
      </c>
      <c r="R9" s="52">
        <f ca="1">SUMIF('3. Pathway Enrollment'!$U$3:$U$101,"Yes",'3. Pathway Enrollment'!$I$3:$I$100)</f>
        <v>0</v>
      </c>
      <c r="S9" s="68" t="e">
        <f t="shared" ca="1" si="4"/>
        <v>#DIV/0!</v>
      </c>
      <c r="AP9" s="86">
        <f t="shared" ca="1" si="5"/>
        <v>0</v>
      </c>
      <c r="AQ9" s="82" t="e">
        <f ca="1"/>
        <v>#DIV/0!</v>
      </c>
      <c r="AR9" s="86">
        <f t="shared" ca="1" si="6"/>
        <v>0</v>
      </c>
      <c r="AS9" s="82" t="e">
        <f ca="1"/>
        <v>#DIV/0!</v>
      </c>
      <c r="AT9" s="1">
        <f ca="1"/>
        <v>0</v>
      </c>
      <c r="AU9" s="82" t="e">
        <f ca="1"/>
        <v>#DIV/0!</v>
      </c>
      <c r="AV9" s="86">
        <f t="shared" ca="1" si="7"/>
        <v>0</v>
      </c>
      <c r="AW9" s="82" t="e">
        <f t="shared" ca="1" si="8"/>
        <v>#DIV/0!</v>
      </c>
    </row>
    <row r="10" spans="1:49" x14ac:dyDescent="0.25">
      <c r="A10" s="11" t="s">
        <v>32</v>
      </c>
      <c r="B10" s="66">
        <v>0</v>
      </c>
      <c r="C10" s="68" t="e">
        <f>'1. District overview'!C9/'1. District overview'!C3</f>
        <v>#DIV/0!</v>
      </c>
      <c r="D10" s="66">
        <f t="shared" si="0"/>
        <v>0</v>
      </c>
      <c r="E10" s="68" t="e">
        <f>SUM('3. Pathway Enrollment'!J3:J100)/'1. District overview'!C9</f>
        <v>#DIV/0!</v>
      </c>
      <c r="F10" s="66">
        <f>SUM('3. Pathway Enrollment'!J$3:J$100)</f>
        <v>0</v>
      </c>
      <c r="G10" s="68" t="e">
        <f>SUM('3. Pathway Enrollment'!J3:J100)/SUM('3. Pathway Enrollment'!D3:D100)</f>
        <v>#DIV/0!</v>
      </c>
      <c r="H10" s="75">
        <f>SUM('4. Pathway Persistence'!J$3:J$100)</f>
        <v>0</v>
      </c>
      <c r="I10" s="68" t="e">
        <f>SUM('4. Pathway Persistence'!J3:J100)/SUM('3. Pathway Enrollment'!J3:J100)</f>
        <v>#DIV/0!</v>
      </c>
      <c r="J10" s="66">
        <f>SUM('5. Pathway Completion'!J3:J100)</f>
        <v>0</v>
      </c>
      <c r="K10" s="19" t="e">
        <f>SUM('5. Pathway Completion'!J3:J100)/SUM('3. Pathway Enrollment'!J3:J100)</f>
        <v>#DIV/0!</v>
      </c>
      <c r="L10" s="52">
        <f ca="1">SUMIF('3. Pathway Enrollment'!$Q$3:$Q$101,"Yes",'3. Pathway Enrollment'!$J$3:$J$100)</f>
        <v>0</v>
      </c>
      <c r="M10" s="68" t="e">
        <f t="shared" ca="1" si="1"/>
        <v>#DIV/0!</v>
      </c>
      <c r="N10" s="52">
        <f ca="1">SUMIF('3. Pathway Enrollment'!$R$3:$R$101,"Yes",'3. Pathway Enrollment'!$J$3:$J$100)</f>
        <v>0</v>
      </c>
      <c r="O10" s="68" t="e">
        <f t="shared" ca="1" si="2"/>
        <v>#DIV/0!</v>
      </c>
      <c r="P10" s="52">
        <f ca="1">SUMIF('3. Pathway Enrollment'!$S$3:$S$101,"Yes",'3. Pathway Enrollment'!$J$3:$J$100)</f>
        <v>0</v>
      </c>
      <c r="Q10" s="68" t="e">
        <f t="shared" ca="1" si="3"/>
        <v>#DIV/0!</v>
      </c>
      <c r="R10" s="52">
        <f ca="1">SUMIF('3. Pathway Enrollment'!$U$3:$U$101,"Yes",'3. Pathway Enrollment'!$J$3:$J$100)</f>
        <v>0</v>
      </c>
      <c r="S10" s="68" t="e">
        <f t="shared" ca="1" si="4"/>
        <v>#DIV/0!</v>
      </c>
      <c r="AP10" s="86">
        <f t="shared" ca="1" si="5"/>
        <v>0</v>
      </c>
      <c r="AQ10" s="82" t="e">
        <f ca="1"/>
        <v>#DIV/0!</v>
      </c>
      <c r="AR10" s="86">
        <f t="shared" ca="1" si="6"/>
        <v>0</v>
      </c>
      <c r="AS10" s="82" t="e">
        <f ca="1"/>
        <v>#DIV/0!</v>
      </c>
      <c r="AT10" s="1">
        <f ca="1"/>
        <v>0</v>
      </c>
      <c r="AU10" s="82" t="e">
        <f ca="1"/>
        <v>#DIV/0!</v>
      </c>
      <c r="AV10" s="86">
        <f t="shared" ca="1" si="7"/>
        <v>0</v>
      </c>
      <c r="AW10" s="82" t="e">
        <f t="shared" ca="1" si="8"/>
        <v>#DIV/0!</v>
      </c>
    </row>
    <row r="11" spans="1:49" x14ac:dyDescent="0.25">
      <c r="A11" s="11" t="s">
        <v>77</v>
      </c>
      <c r="B11" s="66">
        <v>0</v>
      </c>
      <c r="C11" s="68" t="e">
        <f>'1. District overview'!C10/'1. District overview'!C3</f>
        <v>#DIV/0!</v>
      </c>
      <c r="D11" s="66">
        <f t="shared" si="0"/>
        <v>0</v>
      </c>
      <c r="E11" s="68" t="e">
        <f>SUM('3. Pathway Enrollment'!K3:K100)/'1. District overview'!C10</f>
        <v>#DIV/0!</v>
      </c>
      <c r="F11" s="66">
        <f>SUM('3. Pathway Enrollment'!K$3:K$100)</f>
        <v>0</v>
      </c>
      <c r="G11" s="68" t="e">
        <f>SUM('3. Pathway Enrollment'!K3:K100)/SUM('3. Pathway Enrollment'!D3:D100)</f>
        <v>#DIV/0!</v>
      </c>
      <c r="H11" s="75">
        <f>SUM('4. Pathway Persistence'!K$3:K$100)</f>
        <v>0</v>
      </c>
      <c r="I11" s="68" t="e">
        <f>SUM('4. Pathway Persistence'!K3:K100)/SUM('3. Pathway Enrollment'!K3:K100)</f>
        <v>#DIV/0!</v>
      </c>
      <c r="J11" s="66">
        <f>SUM('5. Pathway Completion'!K3:K100)</f>
        <v>0</v>
      </c>
      <c r="K11" s="19" t="e">
        <f>SUM('5. Pathway Completion'!K3:K100)/SUM('3. Pathway Enrollment'!K3:K100)</f>
        <v>#DIV/0!</v>
      </c>
      <c r="L11" s="52">
        <f ca="1">SUMIF('3. Pathway Enrollment'!$Q$3:$Q$101,"Yes",'3. Pathway Enrollment'!$K$3:$K$100)</f>
        <v>0</v>
      </c>
      <c r="M11" s="68" t="e">
        <f t="shared" ca="1" si="1"/>
        <v>#DIV/0!</v>
      </c>
      <c r="N11" s="52">
        <f ca="1">SUMIF('3. Pathway Enrollment'!$R$3:$R$101,"Yes",'3. Pathway Enrollment'!$K$3:$K$100)</f>
        <v>0</v>
      </c>
      <c r="O11" s="68" t="e">
        <f t="shared" ca="1" si="2"/>
        <v>#DIV/0!</v>
      </c>
      <c r="P11" s="52">
        <f ca="1">SUMIF('3. Pathway Enrollment'!$S$3:$S$101,"Yes",'3. Pathway Enrollment'!$K$3:$K$100)</f>
        <v>0</v>
      </c>
      <c r="Q11" s="68" t="e">
        <f t="shared" ca="1" si="3"/>
        <v>#DIV/0!</v>
      </c>
      <c r="R11" s="52">
        <f ca="1">SUMIF('3. Pathway Enrollment'!$U$3:$U$101,"Yes",'3. Pathway Enrollment'!$K$3:$K$100)</f>
        <v>0</v>
      </c>
      <c r="S11" s="68" t="e">
        <f t="shared" ca="1" si="4"/>
        <v>#DIV/0!</v>
      </c>
      <c r="AP11" s="86">
        <f t="shared" ca="1" si="5"/>
        <v>0</v>
      </c>
      <c r="AQ11" s="82" t="e">
        <f ca="1"/>
        <v>#DIV/0!</v>
      </c>
      <c r="AR11" s="86">
        <f t="shared" ca="1" si="6"/>
        <v>0</v>
      </c>
      <c r="AS11" s="82" t="e">
        <f ca="1"/>
        <v>#DIV/0!</v>
      </c>
      <c r="AT11" s="1">
        <f ca="1"/>
        <v>0</v>
      </c>
      <c r="AU11" s="82" t="e">
        <f ca="1"/>
        <v>#DIV/0!</v>
      </c>
      <c r="AV11" s="86">
        <f t="shared" ca="1" si="7"/>
        <v>0</v>
      </c>
      <c r="AW11" s="82" t="e">
        <f t="shared" ca="1" si="8"/>
        <v>#DIV/0!</v>
      </c>
    </row>
    <row r="12" spans="1:49" x14ac:dyDescent="0.25">
      <c r="A12" s="11" t="s">
        <v>79</v>
      </c>
      <c r="B12" s="66">
        <v>0</v>
      </c>
      <c r="C12" s="68" t="e">
        <f>'1. District overview'!C11/'1. District overview'!C3</f>
        <v>#DIV/0!</v>
      </c>
      <c r="D12" s="66">
        <f t="shared" si="0"/>
        <v>0</v>
      </c>
      <c r="E12" s="68" t="e">
        <f>SUM('3. Pathway Enrollment'!L3:L100)/'1. District overview'!C11</f>
        <v>#DIV/0!</v>
      </c>
      <c r="F12" s="66">
        <f>SUM('3. Pathway Enrollment'!L$3:L$100)</f>
        <v>0</v>
      </c>
      <c r="G12" s="68" t="e">
        <f>SUM('3. Pathway Enrollment'!L3:L100)/SUM('3. Pathway Enrollment'!D3:D100)</f>
        <v>#DIV/0!</v>
      </c>
      <c r="H12" s="75">
        <f>SUM('4. Pathway Persistence'!L$3:L$100)</f>
        <v>0</v>
      </c>
      <c r="I12" s="68" t="e">
        <f>SUM('4. Pathway Persistence'!L3:L100)/SUM('3. Pathway Enrollment'!L3:L100)</f>
        <v>#DIV/0!</v>
      </c>
      <c r="J12" s="66">
        <f>SUM('5. Pathway Completion'!L3:L101)</f>
        <v>0</v>
      </c>
      <c r="K12" s="19" t="e">
        <f>SUM('5. Pathway Completion'!L3:L100)/SUM('3. Pathway Enrollment'!L3:L100)</f>
        <v>#DIV/0!</v>
      </c>
      <c r="L12" s="52">
        <f ca="1">SUMIF('3. Pathway Enrollment'!$Q$3:$Q$101,"Yes",'3. Pathway Enrollment'!$L$3:$L$100)</f>
        <v>0</v>
      </c>
      <c r="M12" s="68" t="e">
        <f t="shared" ca="1" si="1"/>
        <v>#DIV/0!</v>
      </c>
      <c r="N12" s="52">
        <f ca="1">SUMIF('3. Pathway Enrollment'!$R$3:$R$101,"Yes",'3. Pathway Enrollment'!$L$3:$L$100)</f>
        <v>0</v>
      </c>
      <c r="O12" s="68" t="e">
        <f t="shared" ca="1" si="2"/>
        <v>#DIV/0!</v>
      </c>
      <c r="P12" s="52">
        <f ca="1">SUMIF('3. Pathway Enrollment'!$S$3:$S$101,"Yes",'3. Pathway Enrollment'!$L$3:$L$100)</f>
        <v>0</v>
      </c>
      <c r="Q12" s="68" t="e">
        <f t="shared" ca="1" si="3"/>
        <v>#DIV/0!</v>
      </c>
      <c r="R12" s="52">
        <f ca="1">SUMIF('3. Pathway Enrollment'!$U$3:$U$101,"Yes",'3. Pathway Enrollment'!$L$3:$L$100)</f>
        <v>0</v>
      </c>
      <c r="S12" s="68" t="e">
        <f t="shared" ca="1" si="4"/>
        <v>#DIV/0!</v>
      </c>
      <c r="AP12" s="86">
        <f t="shared" ca="1" si="5"/>
        <v>0</v>
      </c>
      <c r="AQ12" s="82" t="e">
        <f ca="1"/>
        <v>#DIV/0!</v>
      </c>
      <c r="AR12" s="86">
        <f t="shared" ca="1" si="6"/>
        <v>0</v>
      </c>
      <c r="AS12" s="82" t="e">
        <f ca="1"/>
        <v>#DIV/0!</v>
      </c>
      <c r="AT12" s="1">
        <f ca="1"/>
        <v>0</v>
      </c>
      <c r="AU12" s="82" t="e">
        <f ca="1"/>
        <v>#DIV/0!</v>
      </c>
      <c r="AV12" s="86">
        <f t="shared" ca="1" si="7"/>
        <v>0</v>
      </c>
      <c r="AW12" s="82" t="e">
        <f t="shared" ca="1" si="8"/>
        <v>#DIV/0!</v>
      </c>
    </row>
    <row r="13" spans="1:49" s="77" customFormat="1" x14ac:dyDescent="0.25">
      <c r="A13" s="78" t="s">
        <v>29</v>
      </c>
      <c r="B13" s="75">
        <v>0</v>
      </c>
      <c r="C13" s="67" t="e">
        <f>'1. District overview'!C12/'1. District overview'!C3</f>
        <v>#DIV/0!</v>
      </c>
      <c r="D13" s="75">
        <f t="shared" si="0"/>
        <v>0</v>
      </c>
      <c r="E13" s="67" t="e">
        <f>SUM('3. Pathway Enrollment'!M3:M100)/'1. District overview'!C12</f>
        <v>#DIV/0!</v>
      </c>
      <c r="F13" s="75">
        <f>SUM('3. Pathway Enrollment'!M$3:M$100)</f>
        <v>0</v>
      </c>
      <c r="G13" s="67" t="e">
        <f>SUM('3. Pathway Enrollment'!M3:M100)/SUM('3. Pathway Enrollment'!D3:D100)</f>
        <v>#DIV/0!</v>
      </c>
      <c r="H13" s="75">
        <f>SUM('4. Pathway Persistence'!M$3:M$100)</f>
        <v>0</v>
      </c>
      <c r="I13" s="67" t="e">
        <f>SUM('4. Pathway Persistence'!M3:M100)/SUM('3. Pathway Enrollment'!M3:M100)</f>
        <v>#DIV/0!</v>
      </c>
      <c r="J13" s="75">
        <f>SUM('5. Pathway Completion'!M3:M101)</f>
        <v>0</v>
      </c>
      <c r="K13" s="45" t="e">
        <f>SUM('5. Pathway Completion'!M3:M100)/SUM('3. Pathway Enrollment'!M3:M100)</f>
        <v>#DIV/0!</v>
      </c>
      <c r="L13" s="84">
        <f ca="1">SUMIF('3. Pathway Enrollment'!$Q$3:$Q$101,"Yes",'3. Pathway Enrollment'!$M$3:$M$100)</f>
        <v>0</v>
      </c>
      <c r="M13" s="68" t="e">
        <f t="shared" ca="1" si="1"/>
        <v>#DIV/0!</v>
      </c>
      <c r="N13" s="84">
        <f ca="1">SUMIF('3. Pathway Enrollment'!$R$3:$R$101,"Yes",'3. Pathway Enrollment'!$M$3:$M$100)</f>
        <v>0</v>
      </c>
      <c r="O13" s="68" t="e">
        <f t="shared" ca="1" si="2"/>
        <v>#DIV/0!</v>
      </c>
      <c r="P13" s="84">
        <f ca="1">SUMIF('3. Pathway Enrollment'!$S$3:$S$101,"Yes",'3. Pathway Enrollment'!$M$3:$M$100)</f>
        <v>0</v>
      </c>
      <c r="Q13" s="68" t="e">
        <f t="shared" ca="1" si="3"/>
        <v>#DIV/0!</v>
      </c>
      <c r="R13" s="84">
        <f ca="1">SUMIF('3. Pathway Enrollment'!$U$3:$U$101,"Yes",'3. Pathway Enrollment'!$M$3:$M$100)</f>
        <v>0</v>
      </c>
      <c r="S13" s="68" t="e">
        <f t="shared" ca="1" si="4"/>
        <v>#DIV/0!</v>
      </c>
      <c r="AP13" s="86">
        <f t="shared" ca="1" si="5"/>
        <v>0</v>
      </c>
      <c r="AQ13" s="87" t="e">
        <f ca="1"/>
        <v>#DIV/0!</v>
      </c>
      <c r="AR13" s="86">
        <f t="shared" ca="1" si="6"/>
        <v>0</v>
      </c>
      <c r="AS13" s="87" t="e">
        <f ca="1"/>
        <v>#DIV/0!</v>
      </c>
      <c r="AT13" s="77">
        <f ca="1"/>
        <v>0</v>
      </c>
      <c r="AU13" s="87" t="e">
        <f ca="1"/>
        <v>#DIV/0!</v>
      </c>
      <c r="AV13" s="86">
        <f t="shared" ca="1" si="7"/>
        <v>0</v>
      </c>
      <c r="AW13" s="82" t="e">
        <f t="shared" ca="1" si="8"/>
        <v>#DIV/0!</v>
      </c>
    </row>
    <row r="14" spans="1:49" s="77" customFormat="1" x14ac:dyDescent="0.25">
      <c r="A14" s="78" t="s">
        <v>30</v>
      </c>
      <c r="B14" s="75">
        <v>0</v>
      </c>
      <c r="C14" s="67" t="e">
        <f>'1. District overview'!C13/'1. District overview'!C3</f>
        <v>#DIV/0!</v>
      </c>
      <c r="D14" s="75">
        <f t="shared" si="0"/>
        <v>0</v>
      </c>
      <c r="E14" s="67" t="e">
        <f>SUM('3. Pathway Enrollment'!N3:N100)/'1. District overview'!C13</f>
        <v>#DIV/0!</v>
      </c>
      <c r="F14" s="75">
        <f>SUM('3. Pathway Enrollment'!N$3:N$100)</f>
        <v>0</v>
      </c>
      <c r="G14" s="67" t="e">
        <f>SUM('3. Pathway Enrollment'!N3:N100)/SUM('3. Pathway Enrollment'!D3:D100)</f>
        <v>#DIV/0!</v>
      </c>
      <c r="H14" s="75">
        <f>SUM('4. Pathway Persistence'!N$3:N$100)</f>
        <v>0</v>
      </c>
      <c r="I14" s="67" t="e">
        <f>SUM('4. Pathway Persistence'!N3:N100)/SUM('3. Pathway Enrollment'!N3:N100)</f>
        <v>#DIV/0!</v>
      </c>
      <c r="J14" s="75">
        <f>SUM('5. Pathway Completion'!N3:N101)</f>
        <v>0</v>
      </c>
      <c r="K14" s="45" t="e">
        <f>SUM('5. Pathway Completion'!N3:N100)/SUM('3. Pathway Enrollment'!N3:N100)</f>
        <v>#DIV/0!</v>
      </c>
      <c r="L14" s="84">
        <f ca="1">SUMIF('3. Pathway Enrollment'!$Q$3:$Q$101,"Yes",'3. Pathway Enrollment'!$N$3:$N$100)</f>
        <v>0</v>
      </c>
      <c r="M14" s="68" t="e">
        <f t="shared" ca="1" si="1"/>
        <v>#DIV/0!</v>
      </c>
      <c r="N14" s="84">
        <f ca="1">SUMIF('3. Pathway Enrollment'!$R$3:$R$101,"Yes",'3. Pathway Enrollment'!$N$3:$N$100)</f>
        <v>0</v>
      </c>
      <c r="O14" s="68" t="e">
        <f t="shared" ca="1" si="2"/>
        <v>#DIV/0!</v>
      </c>
      <c r="P14" s="84">
        <f ca="1">SUMIF('3. Pathway Enrollment'!$S$3:$S$101,"Yes",'3. Pathway Enrollment'!$N$3:$N$100)</f>
        <v>0</v>
      </c>
      <c r="Q14" s="68" t="e">
        <f t="shared" ca="1" si="3"/>
        <v>#DIV/0!</v>
      </c>
      <c r="R14" s="84">
        <f ca="1">SUMIF('3. Pathway Enrollment'!$U$3:$U$101,"Yes",'3. Pathway Enrollment'!$N$3:$N$100)</f>
        <v>0</v>
      </c>
      <c r="S14" s="68" t="e">
        <f t="shared" ca="1" si="4"/>
        <v>#DIV/0!</v>
      </c>
      <c r="AP14" s="86">
        <f t="shared" ca="1" si="5"/>
        <v>0</v>
      </c>
      <c r="AQ14" s="87" t="e">
        <f ca="1"/>
        <v>#DIV/0!</v>
      </c>
      <c r="AR14" s="86">
        <f t="shared" ca="1" si="6"/>
        <v>0</v>
      </c>
      <c r="AS14" s="87" t="e">
        <f ca="1"/>
        <v>#DIV/0!</v>
      </c>
      <c r="AT14" s="77">
        <f ca="1"/>
        <v>0</v>
      </c>
      <c r="AU14" s="87" t="e">
        <f ca="1"/>
        <v>#DIV/0!</v>
      </c>
      <c r="AV14" s="86">
        <f t="shared" ca="1" si="7"/>
        <v>0</v>
      </c>
      <c r="AW14" s="82" t="e">
        <f t="shared" ca="1" si="8"/>
        <v>#DIV/0!</v>
      </c>
    </row>
    <row r="15" spans="1:49" x14ac:dyDescent="0.25">
      <c r="A15" s="11" t="s">
        <v>80</v>
      </c>
      <c r="B15" s="66">
        <v>0</v>
      </c>
      <c r="C15" s="68" t="e">
        <f>'1. District overview'!C13/'1. District overview'!C3</f>
        <v>#DIV/0!</v>
      </c>
      <c r="D15" s="66">
        <f t="shared" si="0"/>
        <v>0</v>
      </c>
      <c r="E15" s="68" t="e">
        <f>SUM('3. Pathway Enrollment'!O3:O100)/'1. District overview'!C13</f>
        <v>#DIV/0!</v>
      </c>
      <c r="F15" s="66">
        <f>SUM('3. Pathway Enrollment'!O$3:O$100)</f>
        <v>0</v>
      </c>
      <c r="G15" s="68" t="e">
        <f>SUM('3. Pathway Enrollment'!O3:O100)/SUM('3. Pathway Enrollment'!D3:D100)</f>
        <v>#DIV/0!</v>
      </c>
      <c r="H15" s="75">
        <f>SUM('4. Pathway Persistence'!O$3:O$100)</f>
        <v>0</v>
      </c>
      <c r="I15" s="68" t="e">
        <f>SUM('4. Pathway Persistence'!O3:O100)/SUM('3. Pathway Enrollment'!O3:O100)</f>
        <v>#DIV/0!</v>
      </c>
      <c r="J15" s="66">
        <f>SUM('5. Pathway Completion'!O3:O101)</f>
        <v>0</v>
      </c>
      <c r="K15" s="19" t="e">
        <f>SUM('5. Pathway Completion'!O3:O100)/SUM('3. Pathway Enrollment'!O3:O100)</f>
        <v>#DIV/0!</v>
      </c>
      <c r="L15" s="52">
        <f ca="1">SUMIF('3. Pathway Enrollment'!$Q$3:$Q$101,"Yes",'3. Pathway Enrollment'!$O$3:$O$100)</f>
        <v>0</v>
      </c>
      <c r="M15" s="68" t="e">
        <f t="shared" ca="1" si="1"/>
        <v>#DIV/0!</v>
      </c>
      <c r="N15" s="52">
        <f ca="1">SUMIF('3. Pathway Enrollment'!$R$3:$R$101,"Yes",'3. Pathway Enrollment'!$O$3:$O$100)</f>
        <v>0</v>
      </c>
      <c r="O15" s="68" t="e">
        <f t="shared" ca="1" si="2"/>
        <v>#DIV/0!</v>
      </c>
      <c r="P15" s="52">
        <f ca="1">SUMIF('3. Pathway Enrollment'!$S$3:$S$101,"Yes",'3. Pathway Enrollment'!$O$3:$O$100)</f>
        <v>0</v>
      </c>
      <c r="Q15" s="68" t="e">
        <f t="shared" ca="1" si="3"/>
        <v>#DIV/0!</v>
      </c>
      <c r="R15" s="52">
        <f ca="1">SUMIF('3. Pathway Enrollment'!$U$3:$U$101,"Yes",'3. Pathway Enrollment'!$O$3:$O$100)</f>
        <v>0</v>
      </c>
      <c r="S15" s="68" t="e">
        <f t="shared" ca="1" si="4"/>
        <v>#DIV/0!</v>
      </c>
      <c r="AP15" s="86">
        <f t="shared" ca="1" si="5"/>
        <v>0</v>
      </c>
      <c r="AQ15" s="82" t="e">
        <f ca="1"/>
        <v>#DIV/0!</v>
      </c>
      <c r="AR15" s="86">
        <f t="shared" ca="1" si="6"/>
        <v>0</v>
      </c>
      <c r="AS15" s="82" t="e">
        <f ca="1"/>
        <v>#DIV/0!</v>
      </c>
      <c r="AT15" s="1">
        <f ca="1"/>
        <v>0</v>
      </c>
      <c r="AU15" s="82" t="e">
        <f ca="1"/>
        <v>#DIV/0!</v>
      </c>
      <c r="AV15" s="86">
        <f t="shared" ca="1" si="7"/>
        <v>0</v>
      </c>
      <c r="AW15" s="82" t="e">
        <f t="shared" ca="1" si="8"/>
        <v>#DIV/0!</v>
      </c>
    </row>
    <row r="16" spans="1:49" ht="15.75" thickBot="1" x14ac:dyDescent="0.3">
      <c r="A16" s="11" t="s">
        <v>76</v>
      </c>
      <c r="B16" s="69">
        <v>0</v>
      </c>
      <c r="C16" s="70" t="e">
        <f>'1. District overview'!C14/'1. District overview'!C3</f>
        <v>#DIV/0!</v>
      </c>
      <c r="D16" s="69">
        <f t="shared" si="0"/>
        <v>0</v>
      </c>
      <c r="E16" s="70" t="e">
        <f>SUM('3. Pathway Enrollment'!P3:P100)/'1. District overview'!C13</f>
        <v>#DIV/0!</v>
      </c>
      <c r="F16" s="69">
        <f>SUM('3. Pathway Enrollment'!P$3:P$100)</f>
        <v>0</v>
      </c>
      <c r="G16" s="70" t="e">
        <f>SUM('3. Pathway Enrollment'!P3:P100)/SUM('3. Pathway Enrollment'!D3:D100)</f>
        <v>#DIV/0!</v>
      </c>
      <c r="H16" s="76">
        <f>SUM('4. Pathway Persistence'!P$3:P$100)</f>
        <v>0</v>
      </c>
      <c r="I16" s="70" t="e">
        <f>SUM('4. Pathway Persistence'!P3:P100)/SUM('3. Pathway Enrollment'!P3:P100)</f>
        <v>#DIV/0!</v>
      </c>
      <c r="J16" s="69">
        <f>SUM('5. Pathway Completion'!P3:P101)</f>
        <v>0</v>
      </c>
      <c r="K16" s="83" t="e">
        <f>SUM('5. Pathway Completion'!P3:P100)/SUM('3. Pathway Enrollment'!P3:P100)</f>
        <v>#DIV/0!</v>
      </c>
      <c r="L16" s="54">
        <f ca="1">SUMIF('3. Pathway Enrollment'!$Q$3:$Q$101,"Yes",'3. Pathway Enrollment'!$P$3:$P$100)</f>
        <v>0</v>
      </c>
      <c r="M16" s="70" t="e">
        <f t="shared" ca="1" si="1"/>
        <v>#DIV/0!</v>
      </c>
      <c r="N16" s="54">
        <f ca="1">SUMIF('3. Pathway Enrollment'!$R$3:$R$101,"Yes",'3. Pathway Enrollment'!$P$3:$P$100)</f>
        <v>0</v>
      </c>
      <c r="O16" s="70" t="e">
        <f t="shared" ca="1" si="2"/>
        <v>#DIV/0!</v>
      </c>
      <c r="P16" s="54">
        <f ca="1">SUMIF('3. Pathway Enrollment'!$S$3:$S$101,"Yes",'3. Pathway Enrollment'!$P$3:$P$100)</f>
        <v>0</v>
      </c>
      <c r="Q16" s="70" t="e">
        <f t="shared" ca="1" si="3"/>
        <v>#DIV/0!</v>
      </c>
      <c r="R16" s="54">
        <f ca="1">SUMIF('3. Pathway Enrollment'!$U$3:$U$101,"Yes",'3. Pathway Enrollment'!$P$3:$P$100)</f>
        <v>0</v>
      </c>
      <c r="S16" s="70" t="e">
        <f t="shared" ca="1" si="4"/>
        <v>#DIV/0!</v>
      </c>
      <c r="AP16" s="86">
        <f t="shared" ca="1" si="5"/>
        <v>0</v>
      </c>
      <c r="AQ16" s="82" t="e">
        <f ca="1"/>
        <v>#DIV/0!</v>
      </c>
      <c r="AR16" s="86">
        <f t="shared" ca="1" si="6"/>
        <v>0</v>
      </c>
      <c r="AS16" s="82" t="e">
        <f ca="1"/>
        <v>#DIV/0!</v>
      </c>
      <c r="AT16" s="1">
        <f ca="1"/>
        <v>0</v>
      </c>
      <c r="AU16" s="82" t="e">
        <f ca="1"/>
        <v>#DIV/0!</v>
      </c>
      <c r="AV16" s="86">
        <f t="shared" ca="1" si="7"/>
        <v>0</v>
      </c>
      <c r="AW16" s="82" t="e">
        <f t="shared" ca="1" si="8"/>
        <v>#DIV/0!</v>
      </c>
    </row>
  </sheetData>
  <mergeCells count="10">
    <mergeCell ref="L2:M2"/>
    <mergeCell ref="N2:O2"/>
    <mergeCell ref="P2:Q2"/>
    <mergeCell ref="R2:S2"/>
    <mergeCell ref="A1:K1"/>
    <mergeCell ref="B2:C2"/>
    <mergeCell ref="D2:E2"/>
    <mergeCell ref="F2:G2"/>
    <mergeCell ref="H2:I2"/>
    <mergeCell ref="J2:K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8"/>
  <sheetViews>
    <sheetView workbookViewId="0">
      <selection activeCell="B4" sqref="B4:C16"/>
    </sheetView>
  </sheetViews>
  <sheetFormatPr defaultColWidth="8.7109375" defaultRowHeight="14.25" x14ac:dyDescent="0.2"/>
  <cols>
    <col min="1" max="1" width="26.7109375" style="1" bestFit="1" customWidth="1"/>
    <col min="2" max="2" width="26.7109375" style="1" customWidth="1"/>
    <col min="3" max="3" width="37.28515625" style="1" bestFit="1" customWidth="1"/>
    <col min="4" max="4" width="8.7109375" style="1"/>
    <col min="5" max="5" width="27.7109375" style="1" bestFit="1" customWidth="1"/>
    <col min="6" max="6" width="19.28515625" style="1" bestFit="1" customWidth="1"/>
    <col min="7" max="7" width="37.28515625" style="1" bestFit="1" customWidth="1"/>
    <col min="8" max="8" width="8.7109375" style="1"/>
    <col min="9" max="9" width="27.7109375" style="1" bestFit="1" customWidth="1"/>
    <col min="10" max="10" width="19.28515625" style="1" bestFit="1" customWidth="1"/>
    <col min="11" max="16384" width="8.7109375" style="1"/>
  </cols>
  <sheetData>
    <row r="1" spans="1:12" x14ac:dyDescent="0.2">
      <c r="A1" s="49"/>
      <c r="B1" s="50" t="s">
        <v>97</v>
      </c>
      <c r="C1" s="51"/>
      <c r="E1" s="49"/>
      <c r="F1" s="50" t="s">
        <v>89</v>
      </c>
      <c r="G1" s="51"/>
      <c r="I1" s="49"/>
      <c r="J1" s="50" t="s">
        <v>90</v>
      </c>
      <c r="K1" s="50"/>
      <c r="L1" s="51"/>
    </row>
    <row r="2" spans="1:12" x14ac:dyDescent="0.2">
      <c r="A2" s="52"/>
      <c r="B2" s="47"/>
      <c r="C2" s="53"/>
      <c r="E2" s="52"/>
      <c r="F2" s="47"/>
      <c r="G2" s="53"/>
      <c r="I2" s="52"/>
      <c r="J2" s="47"/>
      <c r="K2" s="47"/>
      <c r="L2" s="53"/>
    </row>
    <row r="3" spans="1:12" x14ac:dyDescent="0.2">
      <c r="A3" s="52"/>
      <c r="B3" s="47" t="s">
        <v>95</v>
      </c>
      <c r="C3" s="53" t="str">
        <f>'Cluster Dashboard'!C3</f>
        <v>All Pathways</v>
      </c>
      <c r="E3" s="52"/>
      <c r="F3" s="47" t="s">
        <v>96</v>
      </c>
      <c r="G3" s="53" t="str">
        <f>'Cluster Dashboard'!J3</f>
        <v>Arts, Audio/Video Technology &amp; Communications</v>
      </c>
      <c r="I3" s="52"/>
      <c r="J3" s="47" t="s">
        <v>96</v>
      </c>
      <c r="K3" s="47" t="str">
        <f>'Cluster Dashboard'!Q3</f>
        <v>Agriculture, Food, and Natural Resources</v>
      </c>
      <c r="L3" s="53"/>
    </row>
    <row r="4" spans="1:12" ht="15" x14ac:dyDescent="0.25">
      <c r="A4" s="11" t="s">
        <v>1</v>
      </c>
      <c r="B4" s="63" t="e" cm="1">
        <f t="array" ref="B4:B16">'District Subgroup Overview'!C4:C16</f>
        <v>#DIV/0!</v>
      </c>
      <c r="C4" s="142" t="e">
        <f>INDEX('Percents by Cluster'!$C$2:$S$14,MATCH('Cluster Dashboard Feeder Data'!A4,'Percents by Cluster'!B$2:B$14,0),MATCH('Cluster Dashboard Feeder Data'!C$3,'Percents by Cluster'!$D$1:$S$1,0))</f>
        <v>#N/A</v>
      </c>
      <c r="E4" s="52" t="str" cm="1">
        <f t="array" ref="E4:E16">'Percents by Cluster'!B2:B14</f>
        <v>All Students</v>
      </c>
      <c r="F4" s="63" t="e">
        <f>SUM('4. Pathway Persistence'!D3:D100)/SUM('3. Pathway Enrollment'!E3:E100)</f>
        <v>#DIV/0!</v>
      </c>
      <c r="G4" s="68" t="e">
        <f>INDEX('Percents by Cluster'!$C$15:$S$27,MATCH('Cluster Dashboard Feeder Data'!$E4,'Percents by Cluster'!$B$15:$B$27,0),MATCH('Cluster Dashboard'!$J$3,'Percents by Cluster'!$C$1:$S$1,0))</f>
        <v>#DIV/0!</v>
      </c>
      <c r="I4" s="52" t="str" cm="1">
        <f t="array" ref="I4:I16">'Percents by Cluster'!B2:B14</f>
        <v>All Students</v>
      </c>
      <c r="J4" s="63" t="e">
        <f>SUM('5. Pathway Completion'!D3:D100)/SUM('3. Pathway Enrollment'!D3:D100)</f>
        <v>#DIV/0!</v>
      </c>
      <c r="K4" s="19" t="e">
        <f>INDEX('Percents by Cluster'!$D$28:$S$40,MATCH('Cluster Dashboard Feeder Data'!$I4,'Percents by Cluster'!$B$28:$B$40,0),MATCH('Cluster Dashboard Feeder Data'!$K$3,'Percents by Cluster'!$D$1:$S$1,0))</f>
        <v>#DIV/0!</v>
      </c>
      <c r="L4" s="53"/>
    </row>
    <row r="5" spans="1:12" ht="15" x14ac:dyDescent="0.25">
      <c r="A5" s="11" t="s">
        <v>2</v>
      </c>
      <c r="B5" s="63" t="e">
        <v>#DIV/0!</v>
      </c>
      <c r="C5" s="142" t="e">
        <f>INDEX('Percents by Cluster'!$C$2:$S$14,MATCH('Cluster Dashboard Feeder Data'!A5,'Percents by Cluster'!B$2:B$14,0),MATCH('Cluster Dashboard Feeder Data'!C$3,'Percents by Cluster'!$D$1:$S$1,0))</f>
        <v>#N/A</v>
      </c>
      <c r="E5" s="52" t="str">
        <v>Male</v>
      </c>
      <c r="F5" s="63" t="e">
        <f>SUM('4. Pathway Persistence'!E3:E100)/SUM('3. Pathway Enrollment'!E3:E100)</f>
        <v>#DIV/0!</v>
      </c>
      <c r="G5" s="68" t="e">
        <f>INDEX('Percents by Cluster'!$C$15:$S$27,MATCH('Cluster Dashboard Feeder Data'!$E5,'Percents by Cluster'!$B$15:$B$27,0),MATCH('Cluster Dashboard'!$J$3,'Percents by Cluster'!$C$1:$S$1,0))</f>
        <v>#DIV/0!</v>
      </c>
      <c r="I5" s="52" t="str">
        <v>Male</v>
      </c>
      <c r="J5" s="63" t="e">
        <f>SUM('5. Pathway Completion'!E3:E100)/SUM('3. Pathway Enrollment'!E3:E100)</f>
        <v>#DIV/0!</v>
      </c>
      <c r="K5" s="19" t="e">
        <f>INDEX('Percents by Cluster'!$D$28:$S$40,MATCH('Cluster Dashboard Feeder Data'!$I5,'Percents by Cluster'!$B$28:$B$40,0),MATCH('Cluster Dashboard Feeder Data'!$K$3,'Percents by Cluster'!$D$1:$S$1,0))</f>
        <v>#DIV/0!</v>
      </c>
      <c r="L5" s="53"/>
    </row>
    <row r="6" spans="1:12" ht="15" x14ac:dyDescent="0.25">
      <c r="A6" s="11" t="s">
        <v>3</v>
      </c>
      <c r="B6" s="63" t="e">
        <v>#DIV/0!</v>
      </c>
      <c r="C6" s="142" t="e">
        <f>INDEX('Percents by Cluster'!$C$2:$S$14,MATCH('Cluster Dashboard Feeder Data'!A6,'Percents by Cluster'!B$2:B$14,0),MATCH('Cluster Dashboard Feeder Data'!C$3,'Percents by Cluster'!$D$1:$S$1,0))</f>
        <v>#N/A</v>
      </c>
      <c r="E6" s="52" t="str">
        <v>Female</v>
      </c>
      <c r="F6" s="63" t="e">
        <f>SUM('4. Pathway Persistence'!F3:F100)/SUM('3. Pathway Enrollment'!F3:F100)</f>
        <v>#DIV/0!</v>
      </c>
      <c r="G6" s="68" t="e">
        <f>INDEX('Percents by Cluster'!$C$15:$S$27,MATCH('Cluster Dashboard Feeder Data'!$E6,'Percents by Cluster'!$B$15:$B$27,0),MATCH('Cluster Dashboard'!$J$3,'Percents by Cluster'!$C$1:$S$1,0))</f>
        <v>#DIV/0!</v>
      </c>
      <c r="I6" s="52" t="str">
        <v>Female</v>
      </c>
      <c r="J6" s="63" t="e">
        <f>SUM('5. Pathway Completion'!F3:F100)/SUM('3. Pathway Enrollment'!F3:F100)</f>
        <v>#DIV/0!</v>
      </c>
      <c r="K6" s="19" t="e">
        <f>INDEX('Percents by Cluster'!$D$28:$S$40,MATCH('Cluster Dashboard Feeder Data'!$I6,'Percents by Cluster'!$B$28:$B$40,0),MATCH('Cluster Dashboard Feeder Data'!$K$3,'Percents by Cluster'!$D$1:$S$1,0))</f>
        <v>#DIV/0!</v>
      </c>
      <c r="L6" s="53"/>
    </row>
    <row r="7" spans="1:12" ht="15" x14ac:dyDescent="0.25">
      <c r="A7" s="11" t="s">
        <v>4</v>
      </c>
      <c r="B7" s="63" t="e">
        <v>#DIV/0!</v>
      </c>
      <c r="C7" s="142" t="e">
        <f>INDEX('Percents by Cluster'!$C$2:$S$14,MATCH('Cluster Dashboard Feeder Data'!A7,'Percents by Cluster'!B$2:B$14,0),MATCH('Cluster Dashboard Feeder Data'!C$3,'Percents by Cluster'!$D$1:$S$1,0))</f>
        <v>#N/A</v>
      </c>
      <c r="E7" s="52" t="str">
        <v>Asian/Pacific Islander</v>
      </c>
      <c r="F7" s="63" t="e">
        <f>SUM('4. Pathway Persistence'!G3:G100)/SUM('3. Pathway Enrollment'!G3:G100)</f>
        <v>#DIV/0!</v>
      </c>
      <c r="G7" s="68" t="e">
        <f>INDEX('Percents by Cluster'!$C$15:$S$27,MATCH('Cluster Dashboard Feeder Data'!$E7,'Percents by Cluster'!$B$15:$B$27,0),MATCH('Cluster Dashboard'!$J$3,'Percents by Cluster'!$C$1:$S$1,0))</f>
        <v>#DIV/0!</v>
      </c>
      <c r="I7" s="52" t="str">
        <v>Asian/Pacific Islander</v>
      </c>
      <c r="J7" s="63" t="e">
        <f>SUM('5. Pathway Completion'!G3:G100)/SUM('3. Pathway Enrollment'!G3:G100)</f>
        <v>#DIV/0!</v>
      </c>
      <c r="K7" s="19" t="e">
        <f>INDEX('Percents by Cluster'!$D$28:$S$40,MATCH('Cluster Dashboard Feeder Data'!$I7,'Percents by Cluster'!$B$28:$B$40,0),MATCH('Cluster Dashboard Feeder Data'!$K$3,'Percents by Cluster'!$D$1:$S$1,0))</f>
        <v>#DIV/0!</v>
      </c>
      <c r="L7" s="53"/>
    </row>
    <row r="8" spans="1:12" ht="15" x14ac:dyDescent="0.25">
      <c r="A8" s="11" t="s">
        <v>78</v>
      </c>
      <c r="B8" s="63" t="e">
        <v>#DIV/0!</v>
      </c>
      <c r="C8" s="142" t="e">
        <f>INDEX('Percents by Cluster'!$C$2:$S$14,MATCH('Cluster Dashboard Feeder Data'!A8,'Percents by Cluster'!B$2:B$14,0),MATCH('Cluster Dashboard Feeder Data'!C$3,'Percents by Cluster'!$D$1:$S$1,0))</f>
        <v>#N/A</v>
      </c>
      <c r="E8" s="52" t="str">
        <v>Black Non-Hispanic</v>
      </c>
      <c r="F8" s="63" t="e">
        <f>SUM('4. Pathway Persistence'!H3:H100)/SUM('3. Pathway Enrollment'!H3:H100)</f>
        <v>#DIV/0!</v>
      </c>
      <c r="G8" s="68" t="e">
        <f>INDEX('Percents by Cluster'!$C$15:$S$27,MATCH('Cluster Dashboard Feeder Data'!$E8,'Percents by Cluster'!$B$15:$B$27,0),MATCH('Cluster Dashboard'!$J$3,'Percents by Cluster'!$C$1:$S$1,0))</f>
        <v>#DIV/0!</v>
      </c>
      <c r="I8" s="52" t="str">
        <v>Black Non-Hispanic</v>
      </c>
      <c r="J8" s="63" t="e">
        <f>SUM('5. Pathway Completion'!H3:H100)/SUM('3. Pathway Enrollment'!H3:H100)</f>
        <v>#DIV/0!</v>
      </c>
      <c r="K8" s="19" t="e">
        <f>INDEX('Percents by Cluster'!$D$28:$S$40,MATCH('Cluster Dashboard Feeder Data'!$I8,'Percents by Cluster'!$B$28:$B$40,0),MATCH('Cluster Dashboard Feeder Data'!$K$3,'Percents by Cluster'!$D$1:$S$1,0))</f>
        <v>#DIV/0!</v>
      </c>
      <c r="L8" s="53"/>
    </row>
    <row r="9" spans="1:12" ht="15" x14ac:dyDescent="0.25">
      <c r="A9" s="11" t="s">
        <v>5</v>
      </c>
      <c r="B9" s="63" t="e">
        <v>#DIV/0!</v>
      </c>
      <c r="C9" s="142" t="e">
        <f>INDEX('Percents by Cluster'!$C$2:$S$14,MATCH('Cluster Dashboard Feeder Data'!A9,'Percents by Cluster'!B$2:B$14,0),MATCH('Cluster Dashboard Feeder Data'!C$3,'Percents by Cluster'!$D$1:$S$1,0))</f>
        <v>#N/A</v>
      </c>
      <c r="E9" s="52" t="str">
        <v>Hispanic</v>
      </c>
      <c r="F9" s="63" t="e">
        <f>SUM('4. Pathway Persistence'!I3:I100)/SUM('3. Pathway Enrollment'!I3:I100)</f>
        <v>#DIV/0!</v>
      </c>
      <c r="G9" s="68" t="e">
        <f>INDEX('Percents by Cluster'!$C$15:$S$27,MATCH('Cluster Dashboard Feeder Data'!$E9,'Percents by Cluster'!$B$15:$B$27,0),MATCH('Cluster Dashboard'!$J$3,'Percents by Cluster'!$C$1:$S$1,0))</f>
        <v>#DIV/0!</v>
      </c>
      <c r="I9" s="52" t="str">
        <v>Hispanic</v>
      </c>
      <c r="J9" s="63" t="e">
        <f>SUM('5. Pathway Completion'!I3:I100)/SUM('3. Pathway Enrollment'!I3:I100)</f>
        <v>#DIV/0!</v>
      </c>
      <c r="K9" s="19" t="e">
        <f>INDEX('Percents by Cluster'!$D$28:$S$40,MATCH('Cluster Dashboard Feeder Data'!$I9,'Percents by Cluster'!$B$28:$B$40,0),MATCH('Cluster Dashboard Feeder Data'!$K$3,'Percents by Cluster'!$D$1:$S$1,0))</f>
        <v>#DIV/0!</v>
      </c>
      <c r="L9" s="53"/>
    </row>
    <row r="10" spans="1:12" ht="15" x14ac:dyDescent="0.25">
      <c r="A10" s="11" t="s">
        <v>32</v>
      </c>
      <c r="B10" s="63" t="e">
        <v>#DIV/0!</v>
      </c>
      <c r="C10" s="142" t="e">
        <f>INDEX('Percents by Cluster'!$C$2:$S$14,MATCH('Cluster Dashboard Feeder Data'!A10,'Percents by Cluster'!B$2:B$14,0),MATCH('Cluster Dashboard Feeder Data'!C$3,'Percents by Cluster'!$D$1:$S$1,0))</f>
        <v>#N/A</v>
      </c>
      <c r="E10" s="52" t="str">
        <v>Multiracial</v>
      </c>
      <c r="F10" s="63" t="e">
        <f>SUM('4. Pathway Persistence'!J3:J100)/SUM('3. Pathway Enrollment'!J3:J100)</f>
        <v>#DIV/0!</v>
      </c>
      <c r="G10" s="68" t="e">
        <f>INDEX('Percents by Cluster'!$C$15:$S$27,MATCH('Cluster Dashboard Feeder Data'!$E10,'Percents by Cluster'!$B$15:$B$27,0),MATCH('Cluster Dashboard'!$J$3,'Percents by Cluster'!$C$1:$S$1,0))</f>
        <v>#DIV/0!</v>
      </c>
      <c r="I10" s="52" t="str">
        <v>Multiracial</v>
      </c>
      <c r="J10" s="63" t="e">
        <f>SUM('5. Pathway Completion'!J3:J100)/SUM('3. Pathway Enrollment'!J3:J100)</f>
        <v>#DIV/0!</v>
      </c>
      <c r="K10" s="19" t="e">
        <f>INDEX('Percents by Cluster'!$D$28:$S$40,MATCH('Cluster Dashboard Feeder Data'!$I10,'Percents by Cluster'!$B$28:$B$40,0),MATCH('Cluster Dashboard Feeder Data'!$K$3,'Percents by Cluster'!$D$1:$S$1,0))</f>
        <v>#DIV/0!</v>
      </c>
      <c r="L10" s="53"/>
    </row>
    <row r="11" spans="1:12" ht="15" x14ac:dyDescent="0.25">
      <c r="A11" s="11" t="s">
        <v>77</v>
      </c>
      <c r="B11" s="63" t="e">
        <v>#DIV/0!</v>
      </c>
      <c r="C11" s="142" t="e">
        <f>INDEX('Percents by Cluster'!$C$2:$S$14,MATCH('Cluster Dashboard Feeder Data'!A11,'Percents by Cluster'!B$2:B$14,0),MATCH('Cluster Dashboard Feeder Data'!C$3,'Percents by Cluster'!$D$1:$S$1,0))</f>
        <v>#N/A</v>
      </c>
      <c r="E11" s="52" t="str">
        <v>American Indian/Alaska Native</v>
      </c>
      <c r="F11" s="63" t="e">
        <f>SUM('4. Pathway Persistence'!K3:K100)/SUM('3. Pathway Enrollment'!K3:K100)</f>
        <v>#DIV/0!</v>
      </c>
      <c r="G11" s="68" t="e">
        <f>INDEX('Percents by Cluster'!$C$15:$S$27,MATCH('Cluster Dashboard Feeder Data'!$E11,'Percents by Cluster'!$B$15:$B$27,0),MATCH('Cluster Dashboard'!$J$3,'Percents by Cluster'!$C$1:$S$1,0))</f>
        <v>#DIV/0!</v>
      </c>
      <c r="I11" s="52" t="str">
        <v>American Indian/Alaska Native</v>
      </c>
      <c r="J11" s="63" t="e">
        <f>SUM('5. Pathway Completion'!K3:K100)/SUM('3. Pathway Enrollment'!K3:K100)</f>
        <v>#DIV/0!</v>
      </c>
      <c r="K11" s="19" t="e">
        <f>INDEX('Percents by Cluster'!$D$28:$S$40,MATCH('Cluster Dashboard Feeder Data'!$I11,'Percents by Cluster'!$B$28:$B$40,0),MATCH('Cluster Dashboard Feeder Data'!$K$3,'Percents by Cluster'!$D$1:$S$1,0))</f>
        <v>#DIV/0!</v>
      </c>
      <c r="L11" s="53"/>
    </row>
    <row r="12" spans="1:12" ht="15" x14ac:dyDescent="0.25">
      <c r="A12" s="11" t="s">
        <v>79</v>
      </c>
      <c r="B12" s="63" t="e">
        <v>#DIV/0!</v>
      </c>
      <c r="C12" s="142" t="e">
        <f>INDEX('Percents by Cluster'!$C$2:$S$14,MATCH('Cluster Dashboard Feeder Data'!A12,'Percents by Cluster'!B$2:B$14,0),MATCH('Cluster Dashboard Feeder Data'!C$3,'Percents by Cluster'!$D$1:$S$1,0))</f>
        <v>#N/A</v>
      </c>
      <c r="E12" s="52" t="str">
        <v>White Non-Hispanic</v>
      </c>
      <c r="F12" s="63" t="e">
        <f>SUM('4. Pathway Persistence'!L3:L100)/SUM('3. Pathway Enrollment'!L3:L100)</f>
        <v>#DIV/0!</v>
      </c>
      <c r="G12" s="68" t="e">
        <f>INDEX('Percents by Cluster'!$C$15:$S$27,MATCH('Cluster Dashboard Feeder Data'!$E12,'Percents by Cluster'!$B$15:$B$27,0),MATCH('Cluster Dashboard'!$J$3,'Percents by Cluster'!$C$1:$S$1,0))</f>
        <v>#DIV/0!</v>
      </c>
      <c r="I12" s="52" t="str">
        <v>White Non-Hispanic</v>
      </c>
      <c r="J12" s="63" t="e">
        <f>SUM('5. Pathway Completion'!L3:L100)/SUM('3. Pathway Enrollment'!L3:L100)</f>
        <v>#DIV/0!</v>
      </c>
      <c r="K12" s="19" t="e">
        <f>INDEX('Percents by Cluster'!$D$28:$S$40,MATCH('Cluster Dashboard Feeder Data'!$I12,'Percents by Cluster'!$B$28:$B$40,0),MATCH('Cluster Dashboard Feeder Data'!$K$3,'Percents by Cluster'!$D$1:$S$1,0))</f>
        <v>#DIV/0!</v>
      </c>
      <c r="L12" s="53"/>
    </row>
    <row r="13" spans="1:12" ht="15" x14ac:dyDescent="0.25">
      <c r="A13" s="78" t="s">
        <v>29</v>
      </c>
      <c r="B13" s="63" t="e">
        <v>#DIV/0!</v>
      </c>
      <c r="C13" s="142" t="e">
        <f>INDEX('Percents by Cluster'!$C$2:$S$14,MATCH('Cluster Dashboard Feeder Data'!A13,'Percents by Cluster'!B$2:B$14,0),MATCH('Cluster Dashboard Feeder Data'!C$3,'Percents by Cluster'!$D$1:$S$1,0))</f>
        <v>#N/A</v>
      </c>
      <c r="E13" s="52" t="str">
        <v>Students with Disabilities</v>
      </c>
      <c r="F13" s="63" t="e">
        <f>SUM('4. Pathway Persistence'!M3:M100)/SUM('3. Pathway Enrollment'!M3:M100)</f>
        <v>#DIV/0!</v>
      </c>
      <c r="G13" s="68" t="e">
        <f>INDEX('Percents by Cluster'!$C$15:$S$27,MATCH('Cluster Dashboard Feeder Data'!$E13,'Percents by Cluster'!$B$15:$B$27,0),MATCH('Cluster Dashboard'!$J$3,'Percents by Cluster'!$C$1:$S$1,0))</f>
        <v>#DIV/0!</v>
      </c>
      <c r="I13" s="52" t="str">
        <v>Students with Disabilities</v>
      </c>
      <c r="J13" s="63" t="e">
        <f>SUM('5. Pathway Completion'!M3:M100)/SUM('3. Pathway Enrollment'!M3:M100)</f>
        <v>#DIV/0!</v>
      </c>
      <c r="K13" s="19" t="e">
        <f>INDEX('Percents by Cluster'!$D$28:$S$40,MATCH('Cluster Dashboard Feeder Data'!$I13,'Percents by Cluster'!$B$28:$B$40,0),MATCH('Cluster Dashboard Feeder Data'!$K$3,'Percents by Cluster'!$D$1:$S$1,0))</f>
        <v>#DIV/0!</v>
      </c>
      <c r="L13" s="53"/>
    </row>
    <row r="14" spans="1:12" ht="15" x14ac:dyDescent="0.25">
      <c r="A14" s="78" t="s">
        <v>30</v>
      </c>
      <c r="B14" s="63" t="e">
        <v>#DIV/0!</v>
      </c>
      <c r="C14" s="142" t="e">
        <f>INDEX('Percents by Cluster'!$C$2:$S$14,MATCH('Cluster Dashboard Feeder Data'!A14,'Percents by Cluster'!B$2:B$14,0),MATCH('Cluster Dashboard Feeder Data'!C$3,'Percents by Cluster'!$D$1:$S$1,0))</f>
        <v>#N/A</v>
      </c>
      <c r="E14" s="52" t="str">
        <v>Economically Disadvantaged</v>
      </c>
      <c r="F14" s="63" t="e">
        <f>SUM('4. Pathway Persistence'!N3:N100)/SUM('3. Pathway Enrollment'!N3:N100)</f>
        <v>#DIV/0!</v>
      </c>
      <c r="G14" s="68" t="e">
        <f>INDEX('Percents by Cluster'!$C$15:$S$27,MATCH('Cluster Dashboard Feeder Data'!$E14,'Percents by Cluster'!$B$15:$B$27,0),MATCH('Cluster Dashboard'!$J$3,'Percents by Cluster'!$C$1:$S$1,0))</f>
        <v>#DIV/0!</v>
      </c>
      <c r="I14" s="52" t="str">
        <v>Economically Disadvantaged</v>
      </c>
      <c r="J14" s="63" t="e">
        <f>SUM('5. Pathway Completion'!N3:N100)/SUM('3. Pathway Enrollment'!N3:N100)</f>
        <v>#DIV/0!</v>
      </c>
      <c r="K14" s="19" t="e">
        <f>INDEX('Percents by Cluster'!$D$28:$S$40,MATCH('Cluster Dashboard Feeder Data'!$I14,'Percents by Cluster'!$B$28:$B$40,0),MATCH('Cluster Dashboard Feeder Data'!$K$3,'Percents by Cluster'!$D$1:$S$1,0))</f>
        <v>#DIV/0!</v>
      </c>
      <c r="L14" s="53"/>
    </row>
    <row r="15" spans="1:12" ht="15" x14ac:dyDescent="0.25">
      <c r="A15" s="11" t="s">
        <v>80</v>
      </c>
      <c r="B15" s="63" t="e">
        <v>#DIV/0!</v>
      </c>
      <c r="C15" s="142" t="e">
        <f>INDEX('Percents by Cluster'!$C$2:$S$14,MATCH('Cluster Dashboard Feeder Data'!A15,'Percents by Cluster'!B$2:B$14,0),MATCH('Cluster Dashboard Feeder Data'!C$3,'Percents by Cluster'!$D$1:$S$1,0))</f>
        <v>#N/A</v>
      </c>
      <c r="E15" s="52" t="str">
        <v>English Language Learner</v>
      </c>
      <c r="F15" s="63" t="e">
        <f>SUM('4. Pathway Persistence'!O3:O100)/SUM('3. Pathway Enrollment'!O3:O100)</f>
        <v>#DIV/0!</v>
      </c>
      <c r="G15" s="68" t="e">
        <f>INDEX('Percents by Cluster'!$C$15:$S$27,MATCH('Cluster Dashboard Feeder Data'!$E15,'Percents by Cluster'!$B$15:$B$27,0),MATCH('Cluster Dashboard'!$J$3,'Percents by Cluster'!$C$1:$S$1,0))</f>
        <v>#DIV/0!</v>
      </c>
      <c r="I15" s="52" t="str">
        <v>English Language Learner</v>
      </c>
      <c r="J15" s="63" t="e">
        <f>SUM('5. Pathway Completion'!O3:O100)/SUM('3. Pathway Enrollment'!O3:O100)</f>
        <v>#DIV/0!</v>
      </c>
      <c r="K15" s="19" t="e">
        <f>INDEX('Percents by Cluster'!$D$28:$S$40,MATCH('Cluster Dashboard Feeder Data'!$I15,'Percents by Cluster'!$B$28:$B$40,0),MATCH('Cluster Dashboard Feeder Data'!$K$3,'Percents by Cluster'!$D$1:$S$1,0))</f>
        <v>#DIV/0!</v>
      </c>
      <c r="L15" s="53"/>
    </row>
    <row r="16" spans="1:12" ht="15" x14ac:dyDescent="0.25">
      <c r="A16" s="11" t="s">
        <v>76</v>
      </c>
      <c r="B16" s="63" t="e">
        <v>#DIV/0!</v>
      </c>
      <c r="C16" s="142" t="e">
        <f>INDEX('Percents by Cluster'!$C$2:$S$14,MATCH('Cluster Dashboard Feeder Data'!A16,'Percents by Cluster'!B$2:B$14,0),MATCH('Cluster Dashboard Feeder Data'!C$3,'Percents by Cluster'!$D$1:$S$1,0))</f>
        <v>#N/A</v>
      </c>
      <c r="E16" s="52" t="str">
        <v>Migrant</v>
      </c>
      <c r="F16" s="63" t="e">
        <f>SUM('4. Pathway Persistence'!P3:P100)/SUM('3. Pathway Enrollment'!P3:P100)</f>
        <v>#DIV/0!</v>
      </c>
      <c r="G16" s="68" t="e">
        <f>INDEX('Percents by Cluster'!$C$15:$S$27,MATCH('Cluster Dashboard Feeder Data'!$E16,'Percents by Cluster'!$B$15:$B$27,0),MATCH('Cluster Dashboard'!$J$3,'Percents by Cluster'!$C$1:$S$1,0))</f>
        <v>#DIV/0!</v>
      </c>
      <c r="I16" s="52" t="str">
        <v>Migrant</v>
      </c>
      <c r="J16" s="63" t="e">
        <f>SUM('5. Pathway Completion'!P3:P100)/SUM('3. Pathway Enrollment'!P3:P100)</f>
        <v>#DIV/0!</v>
      </c>
      <c r="K16" s="19" t="e">
        <f>INDEX('Percents by Cluster'!$D$28:$S$40,MATCH('Cluster Dashboard Feeder Data'!$I16,'Percents by Cluster'!$B$28:$B$40,0),MATCH('Cluster Dashboard Feeder Data'!$K$3,'Percents by Cluster'!$D$1:$S$1,0))</f>
        <v>#DIV/0!</v>
      </c>
      <c r="L16" s="53"/>
    </row>
    <row r="17" spans="1:12" x14ac:dyDescent="0.2">
      <c r="A17" s="52"/>
      <c r="B17" s="47"/>
      <c r="C17" s="53"/>
      <c r="E17" s="52"/>
      <c r="F17" s="47"/>
      <c r="G17" s="53"/>
      <c r="I17" s="52"/>
      <c r="J17" s="47"/>
      <c r="K17" s="47"/>
      <c r="L17" s="53"/>
    </row>
    <row r="18" spans="1:12" ht="15" thickBot="1" x14ac:dyDescent="0.25">
      <c r="A18" s="54"/>
      <c r="B18" s="55"/>
      <c r="C18" s="56"/>
      <c r="E18" s="54"/>
      <c r="F18" s="55"/>
      <c r="G18" s="56"/>
      <c r="I18" s="54"/>
      <c r="J18" s="55"/>
      <c r="K18" s="55"/>
      <c r="L18" s="5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7"/>
  <sheetViews>
    <sheetView workbookViewId="0">
      <selection activeCell="B7" sqref="B7"/>
    </sheetView>
  </sheetViews>
  <sheetFormatPr defaultColWidth="8.7109375" defaultRowHeight="14.25" x14ac:dyDescent="0.2"/>
  <cols>
    <col min="1" max="16384" width="8.7109375" style="1"/>
  </cols>
  <sheetData>
    <row r="1" spans="1:2" x14ac:dyDescent="0.2">
      <c r="A1" s="1" t="s">
        <v>26</v>
      </c>
      <c r="B1" s="1" t="s">
        <v>33</v>
      </c>
    </row>
    <row r="2" spans="1:2" x14ac:dyDescent="0.2">
      <c r="A2" s="1" t="s">
        <v>27</v>
      </c>
      <c r="B2" s="1" t="s">
        <v>34</v>
      </c>
    </row>
    <row r="3" spans="1:2" x14ac:dyDescent="0.2">
      <c r="B3" s="1" t="s">
        <v>35</v>
      </c>
    </row>
    <row r="4" spans="1:2" x14ac:dyDescent="0.2">
      <c r="B4" s="1" t="s">
        <v>36</v>
      </c>
    </row>
    <row r="5" spans="1:2" x14ac:dyDescent="0.2">
      <c r="B5" s="1" t="s">
        <v>37</v>
      </c>
    </row>
    <row r="6" spans="1:2" x14ac:dyDescent="0.2">
      <c r="B6" s="1" t="s">
        <v>38</v>
      </c>
    </row>
    <row r="7" spans="1:2" x14ac:dyDescent="0.2">
      <c r="B7" s="1" t="s">
        <v>39</v>
      </c>
    </row>
    <row r="8" spans="1:2" x14ac:dyDescent="0.2">
      <c r="B8" s="1" t="s">
        <v>40</v>
      </c>
    </row>
    <row r="9" spans="1:2" x14ac:dyDescent="0.2">
      <c r="B9" s="1" t="s">
        <v>41</v>
      </c>
    </row>
    <row r="10" spans="1:2" x14ac:dyDescent="0.2">
      <c r="B10" s="1" t="s">
        <v>42</v>
      </c>
    </row>
    <row r="11" spans="1:2" x14ac:dyDescent="0.2">
      <c r="B11" s="1" t="s">
        <v>43</v>
      </c>
    </row>
    <row r="12" spans="1:2" x14ac:dyDescent="0.2">
      <c r="B12" s="1" t="s">
        <v>44</v>
      </c>
    </row>
    <row r="13" spans="1:2" x14ac:dyDescent="0.2">
      <c r="B13" s="1" t="s">
        <v>45</v>
      </c>
    </row>
    <row r="14" spans="1:2" x14ac:dyDescent="0.2">
      <c r="B14" s="1" t="s">
        <v>92</v>
      </c>
    </row>
    <row r="15" spans="1:2" x14ac:dyDescent="0.2">
      <c r="B15" s="1" t="s">
        <v>46</v>
      </c>
    </row>
    <row r="16" spans="1:2" x14ac:dyDescent="0.2">
      <c r="B16" s="1" t="s">
        <v>47</v>
      </c>
    </row>
    <row r="17" spans="2:2" x14ac:dyDescent="0.2">
      <c r="B17"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Overview</vt:lpstr>
      <vt:lpstr>1. District overview</vt:lpstr>
      <vt:lpstr>2. Current Pathways</vt:lpstr>
      <vt:lpstr>3. Pathway Enrollment</vt:lpstr>
      <vt:lpstr>4. Pathway Persistence</vt:lpstr>
      <vt:lpstr>5. Pathway Completion</vt:lpstr>
      <vt:lpstr>6. WBL Completion</vt:lpstr>
      <vt:lpstr>7. Credentials Earned</vt:lpstr>
      <vt:lpstr>District Dashboard</vt:lpstr>
      <vt:lpstr>Cluster Dashboard</vt:lpstr>
      <vt:lpstr>Building Dashboard</vt:lpstr>
      <vt:lpstr>Counts by Building</vt:lpstr>
      <vt:lpstr>Building Dashboard Feeder Data</vt:lpstr>
      <vt:lpstr>Building Demo Percents</vt:lpstr>
      <vt:lpstr>Percents by Building</vt:lpstr>
      <vt:lpstr>Counts by Cluster</vt:lpstr>
      <vt:lpstr>Percents by Cluster</vt:lpstr>
      <vt:lpstr>District Subgroup Overview</vt:lpstr>
      <vt:lpstr>Cluster Dashboard Feeder Data</vt:lpstr>
      <vt:lpstr>Answer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PASSIAS</dc:creator>
  <cp:lastModifiedBy>Kate Kreamer</cp:lastModifiedBy>
  <dcterms:created xsi:type="dcterms:W3CDTF">2020-02-19T15:57:56Z</dcterms:created>
  <dcterms:modified xsi:type="dcterms:W3CDTF">2021-12-16T15:29:24Z</dcterms:modified>
</cp:coreProperties>
</file>